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o.liluashvili\Desktop\"/>
    </mc:Choice>
  </mc:AlternateContent>
  <bookViews>
    <workbookView xWindow="240" yWindow="120" windowWidth="18060" windowHeight="7050" activeTab="2"/>
  </bookViews>
  <sheets>
    <sheet name="I კვარტალი" sheetId="2" r:id="rId1"/>
    <sheet name="II კვარტალი" sheetId="4" r:id="rId2"/>
    <sheet name="III კვარტალი" sheetId="6" r:id="rId3"/>
  </sheets>
  <calcPr calcId="162913"/>
</workbook>
</file>

<file path=xl/calcChain.xml><?xml version="1.0" encoding="utf-8"?>
<calcChain xmlns="http://schemas.openxmlformats.org/spreadsheetml/2006/main">
  <c r="E10" i="6" l="1"/>
  <c r="C11" i="6"/>
  <c r="C14" i="6"/>
  <c r="C17" i="6"/>
  <c r="C20" i="6"/>
  <c r="E31" i="6" s="1"/>
  <c r="C23" i="6"/>
  <c r="C26" i="6"/>
  <c r="C29" i="6"/>
  <c r="C33" i="6"/>
  <c r="E35" i="6"/>
  <c r="B37" i="6"/>
  <c r="B38" i="6"/>
  <c r="B39" i="6"/>
  <c r="B41" i="6"/>
  <c r="B43" i="6"/>
  <c r="B43" i="4" l="1"/>
  <c r="B41" i="4"/>
  <c r="B39" i="4"/>
  <c r="C38" i="4"/>
  <c r="B38" i="4"/>
  <c r="C37" i="4"/>
  <c r="B37" i="4"/>
  <c r="E35" i="4"/>
  <c r="C33" i="4"/>
  <c r="C29" i="4"/>
  <c r="C26" i="4"/>
  <c r="C23" i="4"/>
  <c r="C20" i="4"/>
  <c r="C17" i="4"/>
  <c r="C14" i="4"/>
  <c r="E31" i="4" s="1"/>
  <c r="C11" i="4"/>
  <c r="E10" i="4"/>
  <c r="G5" i="4"/>
  <c r="B31" i="2" l="1"/>
  <c r="B29" i="2"/>
  <c r="B28" i="2"/>
  <c r="B27" i="2"/>
  <c r="E23" i="2"/>
  <c r="C22" i="2"/>
  <c r="C20" i="2"/>
  <c r="C18" i="2"/>
  <c r="C12" i="2"/>
  <c r="C14" i="2"/>
  <c r="C16" i="2"/>
  <c r="C10" i="2"/>
  <c r="E9" i="2"/>
</calcChain>
</file>

<file path=xl/sharedStrings.xml><?xml version="1.0" encoding="utf-8"?>
<sst xmlns="http://schemas.openxmlformats.org/spreadsheetml/2006/main" count="179" uniqueCount="36">
  <si>
    <r>
      <rPr>
        <b/>
        <sz val="8"/>
        <color rgb="FF000000"/>
        <rFont val="Sylfaen"/>
      </rPr>
      <t>გვარი</t>
    </r>
  </si>
  <si>
    <t>სახელი</t>
  </si>
  <si>
    <t>თანამდებობა</t>
  </si>
  <si>
    <t>მუხლი</t>
  </si>
  <si>
    <r>
      <rPr>
        <b/>
        <sz val="8"/>
        <color rgb="FF000000"/>
        <rFont val="Sylfaen"/>
      </rPr>
      <t>დარიცხული თანხა</t>
    </r>
  </si>
  <si>
    <t>I სტრუქტურული ერთეულის ხელმძღვანელის მოადგილე (2.1)</t>
  </si>
  <si>
    <t>2.1.1.1.1_თანამდებობრივი სარგო</t>
  </si>
  <si>
    <t>2.1.1.1.4_დანამატი</t>
  </si>
  <si>
    <t>შრომითი ხელშეკრულებით დასაქმებული პირი</t>
  </si>
  <si>
    <t>2.2.1_შრომითი ხელშეკრულებით დასაქმებულ პირთა ანაზღაურება</t>
  </si>
  <si>
    <t>I კატეგორიის უფროსი სპეციალისტი (3.1)</t>
  </si>
  <si>
    <t>I სტრუქტურული ერთეულის ხელმძღვანელი (1.1)</t>
  </si>
  <si>
    <t>II კატეგორიის უფროსი სპეციალისტი (3.2)</t>
  </si>
  <si>
    <t>პაპასკირი</t>
  </si>
  <si>
    <t>მამუკა</t>
  </si>
  <si>
    <t>მერის მოადგილე</t>
  </si>
  <si>
    <t>II სტრუქტურული ერთეულის ხელმძღვანელი (2.2)</t>
  </si>
  <si>
    <t>III კატეგორიის უფროსი სპეციალისტი (3.3)</t>
  </si>
  <si>
    <t>კვიციანი</t>
  </si>
  <si>
    <t>დავითი</t>
  </si>
  <si>
    <t>მერის პირველი მოადგილე/ვიცე მერი</t>
  </si>
  <si>
    <t>მერის წარმომადგენელი</t>
  </si>
  <si>
    <t>თოდუა</t>
  </si>
  <si>
    <t>მერი</t>
  </si>
  <si>
    <t>ბექა</t>
  </si>
  <si>
    <t>ვაჭარაძე</t>
  </si>
  <si>
    <t>ლექსო</t>
  </si>
  <si>
    <t>სულ ჯამი:</t>
  </si>
  <si>
    <t>შრომითი ხელშეკრულებით დასაქმებულ პირთა ანაზღაურება 2023 წელი I კვარტალი</t>
  </si>
  <si>
    <t>სულ:</t>
  </si>
  <si>
    <t>შრომის ანაზღაურება 2023 წელი - I კვარტალი</t>
  </si>
  <si>
    <t>შრომის ანაზღაურება 2023 წელი - II კვარტალი</t>
  </si>
  <si>
    <t>2.7.3.1_დამქირავებლის მიერ გაწეული სოციალური დახმარება - ფულადი ფორმით</t>
  </si>
  <si>
    <t>შრომითი ხელშეკრულებით დასაქმებულ პირთა ანაზღაურება 2023 წელი II კვარტალი</t>
  </si>
  <si>
    <t>შრომითი ხელშეკრულებით დასაქმებულ პირთა ანაზღაურება 2023 წელი III კვარტალი</t>
  </si>
  <si>
    <t>შრომის ანაზღაურება 2023 წელი - III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</si>
</sst>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Sylfaen"/>
    </font>
    <font>
      <sz val="8"/>
      <color rgb="FF000000"/>
      <name val="Sylfaen"/>
    </font>
    <font>
      <sz val="9"/>
      <color rgb="FF000000"/>
      <name val="arial"/>
    </font>
    <font>
      <b/>
      <u/>
      <sz val="12"/>
      <name val="Calibri"/>
      <family val="2"/>
      <charset val="204"/>
    </font>
    <font>
      <b/>
      <u/>
      <sz val="10"/>
      <name val="Calibri"/>
      <family val="2"/>
      <charset val="204"/>
    </font>
    <font>
      <sz val="11"/>
      <name val="Calibri"/>
      <family val="2"/>
      <charset val="204"/>
    </font>
    <font>
      <b/>
      <u/>
      <sz val="14"/>
      <name val="Calibri"/>
      <family val="2"/>
      <charset val="204"/>
    </font>
    <font>
      <b/>
      <i/>
      <u/>
      <sz val="12"/>
      <name val="Calibri"/>
      <family val="2"/>
      <charset val="204"/>
    </font>
    <font>
      <sz val="8"/>
      <color rgb="FF000000"/>
      <name val="Sylfaen"/>
      <family val="1"/>
      <charset val="204"/>
    </font>
    <font>
      <b/>
      <sz val="14"/>
      <name val="Calibri"/>
      <family val="2"/>
      <charset val="204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u/>
      <sz val="14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vertical="top" wrapText="1" readingOrder="1"/>
    </xf>
    <xf numFmtId="0" fontId="8" fillId="0" borderId="10" xfId="0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vertical="top" wrapText="1" readingOrder="1"/>
    </xf>
    <xf numFmtId="0" fontId="10" fillId="0" borderId="9" xfId="0" applyNumberFormat="1" applyFont="1" applyFill="1" applyBorder="1" applyAlignment="1">
      <alignment vertical="top" wrapText="1" readingOrder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top" wrapText="1" readingOrder="1"/>
    </xf>
    <xf numFmtId="0" fontId="13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center" wrapText="1" readingOrder="1"/>
    </xf>
    <xf numFmtId="0" fontId="3" fillId="0" borderId="16" xfId="0" applyNumberFormat="1" applyFont="1" applyFill="1" applyBorder="1" applyAlignment="1">
      <alignment horizontal="left" vertical="center" wrapText="1" readingOrder="1"/>
    </xf>
    <xf numFmtId="0" fontId="3" fillId="0" borderId="17" xfId="0" applyNumberFormat="1" applyFont="1" applyFill="1" applyBorder="1" applyAlignment="1">
      <alignment horizontal="left" vertical="center" wrapText="1" readingOrder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left" vertical="center" wrapText="1" readingOrder="1"/>
    </xf>
    <xf numFmtId="0" fontId="10" fillId="0" borderId="17" xfId="0" applyNumberFormat="1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E48" sqref="E48"/>
    </sheetView>
  </sheetViews>
  <sheetFormatPr defaultRowHeight="15" x14ac:dyDescent="0.25"/>
  <cols>
    <col min="1" max="1" width="28" style="3" customWidth="1"/>
    <col min="2" max="2" width="27.42578125" style="3" customWidth="1"/>
    <col min="3" max="3" width="10.5703125" style="3" customWidth="1"/>
    <col min="4" max="4" width="8.7109375" style="3" customWidth="1"/>
    <col min="5" max="5" width="14.140625" style="1" customWidth="1"/>
    <col min="6" max="6" width="9.140625" style="1"/>
    <col min="7" max="7" width="10.140625" style="1" bestFit="1" customWidth="1"/>
    <col min="8" max="16384" width="9.140625" style="1"/>
  </cols>
  <sheetData>
    <row r="2" spans="1:5" ht="18.75" x14ac:dyDescent="0.25">
      <c r="A2" s="48" t="s">
        <v>30</v>
      </c>
      <c r="B2" s="48"/>
      <c r="C2" s="48"/>
      <c r="D2" s="48"/>
      <c r="E2" s="48"/>
    </row>
    <row r="3" spans="1:5" ht="15.75" thickBot="1" x14ac:dyDescent="0.3"/>
    <row r="4" spans="1:5" ht="32.25" customHeight="1" x14ac:dyDescent="0.25">
      <c r="A4" s="9" t="s">
        <v>2</v>
      </c>
      <c r="B4" s="10" t="s">
        <v>3</v>
      </c>
      <c r="C4" s="10" t="s">
        <v>0</v>
      </c>
      <c r="D4" s="10" t="s">
        <v>1</v>
      </c>
      <c r="E4" s="11" t="s">
        <v>4</v>
      </c>
    </row>
    <row r="5" spans="1:5" ht="23.1" customHeight="1" x14ac:dyDescent="0.25">
      <c r="A5" s="12" t="s">
        <v>15</v>
      </c>
      <c r="B5" s="6" t="s">
        <v>6</v>
      </c>
      <c r="C5" s="6" t="s">
        <v>13</v>
      </c>
      <c r="D5" s="6" t="s">
        <v>14</v>
      </c>
      <c r="E5" s="13">
        <v>12720</v>
      </c>
    </row>
    <row r="6" spans="1:5" ht="23.1" customHeight="1" x14ac:dyDescent="0.25">
      <c r="A6" s="12" t="s">
        <v>20</v>
      </c>
      <c r="B6" s="6" t="s">
        <v>6</v>
      </c>
      <c r="C6" s="6" t="s">
        <v>18</v>
      </c>
      <c r="D6" s="6" t="s">
        <v>19</v>
      </c>
      <c r="E6" s="13">
        <v>14520</v>
      </c>
    </row>
    <row r="7" spans="1:5" ht="23.1" customHeight="1" x14ac:dyDescent="0.25">
      <c r="A7" s="12" t="s">
        <v>23</v>
      </c>
      <c r="B7" s="6" t="s">
        <v>6</v>
      </c>
      <c r="C7" s="6" t="s">
        <v>25</v>
      </c>
      <c r="D7" s="6" t="s">
        <v>24</v>
      </c>
      <c r="E7" s="13">
        <v>18150</v>
      </c>
    </row>
    <row r="8" spans="1:5" ht="23.1" customHeight="1" x14ac:dyDescent="0.25">
      <c r="A8" s="12" t="s">
        <v>15</v>
      </c>
      <c r="B8" s="6" t="s">
        <v>6</v>
      </c>
      <c r="C8" s="6" t="s">
        <v>22</v>
      </c>
      <c r="D8" s="6" t="s">
        <v>26</v>
      </c>
      <c r="E8" s="13">
        <v>12720</v>
      </c>
    </row>
    <row r="9" spans="1:5" ht="23.1" customHeight="1" thickBot="1" x14ac:dyDescent="0.3">
      <c r="A9" s="56"/>
      <c r="B9" s="57"/>
      <c r="C9" s="47" t="s">
        <v>29</v>
      </c>
      <c r="D9" s="52"/>
      <c r="E9" s="14">
        <f>+E8+E7+E6+E5</f>
        <v>58110</v>
      </c>
    </row>
    <row r="10" spans="1:5" ht="23.1" customHeight="1" x14ac:dyDescent="0.25">
      <c r="A10" s="23" t="s">
        <v>11</v>
      </c>
      <c r="B10" s="8" t="s">
        <v>6</v>
      </c>
      <c r="C10" s="53">
        <f>+E10+E11</f>
        <v>76769.39</v>
      </c>
      <c r="D10" s="54"/>
      <c r="E10" s="15">
        <v>76203.11</v>
      </c>
    </row>
    <row r="11" spans="1:5" ht="23.1" customHeight="1" x14ac:dyDescent="0.25">
      <c r="A11" s="21" t="s">
        <v>11</v>
      </c>
      <c r="B11" s="6" t="s">
        <v>7</v>
      </c>
      <c r="C11" s="55"/>
      <c r="D11" s="49"/>
      <c r="E11" s="16">
        <v>566.28</v>
      </c>
    </row>
    <row r="12" spans="1:5" ht="23.1" customHeight="1" x14ac:dyDescent="0.25">
      <c r="A12" s="21" t="s">
        <v>5</v>
      </c>
      <c r="B12" s="6" t="s">
        <v>6</v>
      </c>
      <c r="C12" s="55">
        <f t="shared" ref="C12" si="0">+E12+E13</f>
        <v>65737.41</v>
      </c>
      <c r="D12" s="49"/>
      <c r="E12" s="16">
        <v>64779.09</v>
      </c>
    </row>
    <row r="13" spans="1:5" ht="23.1" customHeight="1" x14ac:dyDescent="0.25">
      <c r="A13" s="12" t="s">
        <v>5</v>
      </c>
      <c r="B13" s="6" t="s">
        <v>7</v>
      </c>
      <c r="C13" s="49"/>
      <c r="D13" s="49"/>
      <c r="E13" s="16">
        <v>958.32</v>
      </c>
    </row>
    <row r="14" spans="1:5" ht="23.1" customHeight="1" x14ac:dyDescent="0.25">
      <c r="A14" s="12" t="s">
        <v>16</v>
      </c>
      <c r="B14" s="6" t="s">
        <v>6</v>
      </c>
      <c r="C14" s="49">
        <f t="shared" ref="C14" si="1">+E14+E15</f>
        <v>170361.06999999998</v>
      </c>
      <c r="D14" s="49"/>
      <c r="E14" s="16">
        <v>167602.26999999999</v>
      </c>
    </row>
    <row r="15" spans="1:5" ht="23.1" customHeight="1" x14ac:dyDescent="0.25">
      <c r="A15" s="12" t="s">
        <v>16</v>
      </c>
      <c r="B15" s="6" t="s">
        <v>7</v>
      </c>
      <c r="C15" s="49"/>
      <c r="D15" s="49"/>
      <c r="E15" s="16">
        <v>2758.8</v>
      </c>
    </row>
    <row r="16" spans="1:5" ht="23.1" customHeight="1" x14ac:dyDescent="0.25">
      <c r="A16" s="12" t="s">
        <v>10</v>
      </c>
      <c r="B16" s="6" t="s">
        <v>6</v>
      </c>
      <c r="C16" s="49">
        <f t="shared" ref="C16" si="2">+E16+E17</f>
        <v>158138.42000000001</v>
      </c>
      <c r="D16" s="49"/>
      <c r="E16" s="16">
        <v>155797.07</v>
      </c>
    </row>
    <row r="17" spans="1:7" ht="23.1" customHeight="1" x14ac:dyDescent="0.25">
      <c r="A17" s="12" t="s">
        <v>10</v>
      </c>
      <c r="B17" s="6" t="s">
        <v>7</v>
      </c>
      <c r="C17" s="49"/>
      <c r="D17" s="49"/>
      <c r="E17" s="16">
        <v>2341.35</v>
      </c>
    </row>
    <row r="18" spans="1:7" ht="23.1" customHeight="1" x14ac:dyDescent="0.25">
      <c r="A18" s="17" t="s">
        <v>12</v>
      </c>
      <c r="B18" s="7" t="s">
        <v>6</v>
      </c>
      <c r="C18" s="49">
        <f t="shared" ref="C18" si="3">+E18+E19</f>
        <v>125879.98999999999</v>
      </c>
      <c r="D18" s="49"/>
      <c r="E18" s="16">
        <v>124202.93</v>
      </c>
    </row>
    <row r="19" spans="1:7" ht="23.1" customHeight="1" x14ac:dyDescent="0.25">
      <c r="A19" s="17" t="s">
        <v>12</v>
      </c>
      <c r="B19" s="7" t="s">
        <v>7</v>
      </c>
      <c r="C19" s="49"/>
      <c r="D19" s="49"/>
      <c r="E19" s="16">
        <v>1677.06</v>
      </c>
    </row>
    <row r="20" spans="1:7" ht="23.1" customHeight="1" x14ac:dyDescent="0.25">
      <c r="A20" s="17" t="s">
        <v>17</v>
      </c>
      <c r="B20" s="7" t="s">
        <v>6</v>
      </c>
      <c r="C20" s="49">
        <f t="shared" ref="C20" si="4">+E20+E21</f>
        <v>48953.05</v>
      </c>
      <c r="D20" s="49"/>
      <c r="E20" s="16">
        <v>48339.58</v>
      </c>
    </row>
    <row r="21" spans="1:7" ht="23.1" customHeight="1" x14ac:dyDescent="0.25">
      <c r="A21" s="17" t="s">
        <v>17</v>
      </c>
      <c r="B21" s="7" t="s">
        <v>7</v>
      </c>
      <c r="C21" s="49"/>
      <c r="D21" s="49"/>
      <c r="E21" s="16">
        <v>613.47</v>
      </c>
    </row>
    <row r="22" spans="1:7" ht="23.1" customHeight="1" x14ac:dyDescent="0.25">
      <c r="A22" s="17" t="s">
        <v>21</v>
      </c>
      <c r="B22" s="7" t="s">
        <v>6</v>
      </c>
      <c r="C22" s="50">
        <f>+E22</f>
        <v>29040</v>
      </c>
      <c r="D22" s="50"/>
      <c r="E22" s="16">
        <v>29040</v>
      </c>
    </row>
    <row r="23" spans="1:7" ht="23.1" customHeight="1" thickBot="1" x14ac:dyDescent="0.3">
      <c r="A23" s="51"/>
      <c r="B23" s="52"/>
      <c r="C23" s="47" t="s">
        <v>27</v>
      </c>
      <c r="D23" s="52"/>
      <c r="E23" s="18">
        <f>+E22+E21+E20+E19+E18+E17+E16+E15+E14+E13+E12+E11+E10</f>
        <v>674879.32999999984</v>
      </c>
      <c r="G23" s="2"/>
    </row>
    <row r="24" spans="1:7" ht="30" customHeight="1" x14ac:dyDescent="0.25">
      <c r="A24" s="44" t="s">
        <v>28</v>
      </c>
      <c r="B24" s="45"/>
      <c r="C24" s="45"/>
      <c r="D24" s="45"/>
      <c r="E24" s="46"/>
    </row>
    <row r="25" spans="1:7" ht="23.1" customHeight="1" thickBot="1" x14ac:dyDescent="0.3">
      <c r="A25" s="19" t="s">
        <v>8</v>
      </c>
      <c r="B25" s="20" t="s">
        <v>9</v>
      </c>
      <c r="C25" s="47" t="s">
        <v>29</v>
      </c>
      <c r="D25" s="47"/>
      <c r="E25" s="18">
        <v>83611.8</v>
      </c>
    </row>
    <row r="27" spans="1:7" x14ac:dyDescent="0.25">
      <c r="A27" s="22" t="s">
        <v>6</v>
      </c>
      <c r="B27" s="25">
        <f>+E22+E20+E18+E16+E14+E12+E10++E8+E7+E6+E5</f>
        <v>724074.04999999993</v>
      </c>
    </row>
    <row r="28" spans="1:7" x14ac:dyDescent="0.25">
      <c r="A28" s="22" t="s">
        <v>7</v>
      </c>
      <c r="B28" s="26">
        <f>+E21+E19+E17+E15+E13+E11</f>
        <v>8915.2800000000007</v>
      </c>
    </row>
    <row r="29" spans="1:7" ht="15.75" x14ac:dyDescent="0.25">
      <c r="B29" s="4">
        <f>+B28+B27</f>
        <v>732989.33</v>
      </c>
    </row>
    <row r="31" spans="1:7" ht="22.5" x14ac:dyDescent="0.25">
      <c r="A31" s="24" t="s">
        <v>9</v>
      </c>
      <c r="B31" s="5">
        <f>+E25</f>
        <v>83611.8</v>
      </c>
    </row>
  </sheetData>
  <mergeCells count="14">
    <mergeCell ref="A24:E24"/>
    <mergeCell ref="C25:D25"/>
    <mergeCell ref="A2:E2"/>
    <mergeCell ref="C18:D19"/>
    <mergeCell ref="C20:D21"/>
    <mergeCell ref="C22:D22"/>
    <mergeCell ref="A23:B23"/>
    <mergeCell ref="C23:D23"/>
    <mergeCell ref="C10:D11"/>
    <mergeCell ref="C12:D13"/>
    <mergeCell ref="C16:D17"/>
    <mergeCell ref="C14:D15"/>
    <mergeCell ref="C9:D9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A44" sqref="A44"/>
    </sheetView>
  </sheetViews>
  <sheetFormatPr defaultColWidth="9.140625" defaultRowHeight="15" x14ac:dyDescent="0.25"/>
  <cols>
    <col min="1" max="1" width="30" style="3" customWidth="1"/>
    <col min="2" max="2" width="32.140625" style="3" customWidth="1"/>
    <col min="3" max="3" width="10.5703125" style="3" customWidth="1"/>
    <col min="4" max="4" width="8.7109375" style="3" customWidth="1"/>
    <col min="5" max="5" width="14.140625" style="1" customWidth="1"/>
    <col min="6" max="6" width="9.140625" style="1"/>
    <col min="7" max="7" width="10.140625" style="1" bestFit="1" customWidth="1"/>
    <col min="8" max="16384" width="9.140625" style="1"/>
  </cols>
  <sheetData>
    <row r="2" spans="1:7" ht="18.75" x14ac:dyDescent="0.25">
      <c r="A2" s="48" t="s">
        <v>31</v>
      </c>
      <c r="B2" s="48"/>
      <c r="C2" s="48"/>
      <c r="D2" s="48"/>
      <c r="E2" s="48"/>
    </row>
    <row r="3" spans="1:7" ht="15.75" thickBot="1" x14ac:dyDescent="0.3"/>
    <row r="4" spans="1:7" ht="32.25" customHeight="1" x14ac:dyDescent="0.25">
      <c r="A4" s="31" t="s">
        <v>2</v>
      </c>
      <c r="B4" s="10" t="s">
        <v>3</v>
      </c>
      <c r="C4" s="10" t="s">
        <v>0</v>
      </c>
      <c r="D4" s="10" t="s">
        <v>1</v>
      </c>
      <c r="E4" s="11" t="s">
        <v>4</v>
      </c>
    </row>
    <row r="5" spans="1:7" ht="23.1" customHeight="1" x14ac:dyDescent="0.25">
      <c r="A5" s="12" t="s">
        <v>15</v>
      </c>
      <c r="B5" s="6" t="s">
        <v>6</v>
      </c>
      <c r="C5" s="6" t="s">
        <v>13</v>
      </c>
      <c r="D5" s="6" t="s">
        <v>14</v>
      </c>
      <c r="E5" s="13">
        <v>12720</v>
      </c>
      <c r="G5" s="2">
        <f>+E8+E7+E6+E5+E11+E14+E17+E20+E23+E26+E29</f>
        <v>764021.53</v>
      </c>
    </row>
    <row r="6" spans="1:7" ht="23.1" customHeight="1" x14ac:dyDescent="0.25">
      <c r="A6" s="12" t="s">
        <v>20</v>
      </c>
      <c r="B6" s="6" t="s">
        <v>6</v>
      </c>
      <c r="C6" s="6" t="s">
        <v>18</v>
      </c>
      <c r="D6" s="6" t="s">
        <v>19</v>
      </c>
      <c r="E6" s="13">
        <v>4620</v>
      </c>
    </row>
    <row r="7" spans="1:7" ht="23.1" customHeight="1" x14ac:dyDescent="0.25">
      <c r="A7" s="12" t="s">
        <v>23</v>
      </c>
      <c r="B7" s="6" t="s">
        <v>6</v>
      </c>
      <c r="C7" s="6" t="s">
        <v>25</v>
      </c>
      <c r="D7" s="6" t="s">
        <v>24</v>
      </c>
      <c r="E7" s="13">
        <v>18150</v>
      </c>
    </row>
    <row r="8" spans="1:7" ht="23.1" customHeight="1" x14ac:dyDescent="0.25">
      <c r="A8" s="12" t="s">
        <v>15</v>
      </c>
      <c r="B8" s="6" t="s">
        <v>6</v>
      </c>
      <c r="C8" s="6" t="s">
        <v>22</v>
      </c>
      <c r="D8" s="6" t="s">
        <v>26</v>
      </c>
      <c r="E8" s="13">
        <v>12720</v>
      </c>
    </row>
    <row r="9" spans="1:7" ht="35.450000000000003" customHeight="1" x14ac:dyDescent="0.25">
      <c r="A9" s="12"/>
      <c r="B9" s="7" t="s">
        <v>32</v>
      </c>
      <c r="C9" s="58"/>
      <c r="D9" s="58"/>
      <c r="E9" s="13">
        <v>9900</v>
      </c>
    </row>
    <row r="10" spans="1:7" ht="23.1" customHeight="1" x14ac:dyDescent="0.25">
      <c r="A10" s="59"/>
      <c r="B10" s="60"/>
      <c r="C10" s="61" t="s">
        <v>29</v>
      </c>
      <c r="D10" s="61"/>
      <c r="E10" s="32">
        <f>E9+E8+E7+E6+E5</f>
        <v>58110</v>
      </c>
    </row>
    <row r="11" spans="1:7" ht="23.1" customHeight="1" x14ac:dyDescent="0.25">
      <c r="A11" s="62" t="s">
        <v>11</v>
      </c>
      <c r="B11" s="6" t="s">
        <v>6</v>
      </c>
      <c r="C11" s="49">
        <f>+E12+E11+E13</f>
        <v>85603.55</v>
      </c>
      <c r="D11" s="49"/>
      <c r="E11" s="16">
        <v>84942.89</v>
      </c>
    </row>
    <row r="12" spans="1:7" ht="23.1" customHeight="1" x14ac:dyDescent="0.25">
      <c r="A12" s="63"/>
      <c r="B12" s="6" t="s">
        <v>7</v>
      </c>
      <c r="C12" s="49"/>
      <c r="D12" s="49"/>
      <c r="E12" s="16">
        <v>660.66</v>
      </c>
    </row>
    <row r="13" spans="1:7" ht="26.45" customHeight="1" x14ac:dyDescent="0.25">
      <c r="A13" s="64"/>
      <c r="B13" s="7" t="s">
        <v>32</v>
      </c>
      <c r="C13" s="49"/>
      <c r="D13" s="49"/>
      <c r="E13" s="33">
        <v>0</v>
      </c>
    </row>
    <row r="14" spans="1:7" ht="23.1" customHeight="1" x14ac:dyDescent="0.25">
      <c r="A14" s="62" t="s">
        <v>5</v>
      </c>
      <c r="B14" s="6" t="s">
        <v>6</v>
      </c>
      <c r="C14" s="49">
        <f t="shared" ref="C14" si="0">+E15+E14+E16</f>
        <v>66463.87000000001</v>
      </c>
      <c r="D14" s="49"/>
      <c r="E14" s="16">
        <v>65505.55</v>
      </c>
    </row>
    <row r="15" spans="1:7" ht="23.1" customHeight="1" x14ac:dyDescent="0.25">
      <c r="A15" s="63"/>
      <c r="B15" s="6" t="s">
        <v>7</v>
      </c>
      <c r="C15" s="49"/>
      <c r="D15" s="49"/>
      <c r="E15" s="16">
        <v>958.32</v>
      </c>
    </row>
    <row r="16" spans="1:7" ht="23.1" customHeight="1" x14ac:dyDescent="0.25">
      <c r="A16" s="64"/>
      <c r="B16" s="7" t="s">
        <v>32</v>
      </c>
      <c r="C16" s="49"/>
      <c r="D16" s="49"/>
      <c r="E16" s="33">
        <v>0</v>
      </c>
    </row>
    <row r="17" spans="1:7" ht="23.1" customHeight="1" x14ac:dyDescent="0.25">
      <c r="A17" s="62" t="s">
        <v>16</v>
      </c>
      <c r="B17" s="6" t="s">
        <v>6</v>
      </c>
      <c r="C17" s="49">
        <f t="shared" ref="C17" si="1">+E18+E17+E19</f>
        <v>174801.37999999998</v>
      </c>
      <c r="D17" s="49"/>
      <c r="E17" s="16">
        <v>172042.58</v>
      </c>
    </row>
    <row r="18" spans="1:7" ht="23.1" customHeight="1" x14ac:dyDescent="0.25">
      <c r="A18" s="63"/>
      <c r="B18" s="6" t="s">
        <v>7</v>
      </c>
      <c r="C18" s="49"/>
      <c r="D18" s="49"/>
      <c r="E18" s="16">
        <v>2758.8</v>
      </c>
    </row>
    <row r="19" spans="1:7" ht="23.1" customHeight="1" x14ac:dyDescent="0.25">
      <c r="A19" s="64"/>
      <c r="B19" s="7" t="s">
        <v>32</v>
      </c>
      <c r="C19" s="49"/>
      <c r="D19" s="49"/>
      <c r="E19" s="33">
        <v>0</v>
      </c>
    </row>
    <row r="20" spans="1:7" ht="23.1" customHeight="1" x14ac:dyDescent="0.25">
      <c r="A20" s="62" t="s">
        <v>10</v>
      </c>
      <c r="B20" s="6" t="s">
        <v>6</v>
      </c>
      <c r="C20" s="49">
        <f t="shared" ref="C20" si="2">+E21+E20+E22</f>
        <v>205939.4</v>
      </c>
      <c r="D20" s="49"/>
      <c r="E20" s="16">
        <v>192395.25</v>
      </c>
    </row>
    <row r="21" spans="1:7" ht="23.1" customHeight="1" x14ac:dyDescent="0.25">
      <c r="A21" s="63"/>
      <c r="B21" s="6" t="s">
        <v>7</v>
      </c>
      <c r="C21" s="49"/>
      <c r="D21" s="49"/>
      <c r="E21" s="16">
        <v>2599.15</v>
      </c>
    </row>
    <row r="22" spans="1:7" ht="23.1" customHeight="1" x14ac:dyDescent="0.25">
      <c r="A22" s="64"/>
      <c r="B22" s="7" t="s">
        <v>32</v>
      </c>
      <c r="C22" s="49"/>
      <c r="D22" s="49"/>
      <c r="E22" s="16">
        <v>10945</v>
      </c>
    </row>
    <row r="23" spans="1:7" ht="23.1" customHeight="1" x14ac:dyDescent="0.25">
      <c r="A23" s="66" t="s">
        <v>12</v>
      </c>
      <c r="B23" s="7" t="s">
        <v>6</v>
      </c>
      <c r="C23" s="49">
        <f t="shared" ref="C23" si="3">+E24+E23+E25</f>
        <v>135322.69</v>
      </c>
      <c r="D23" s="49"/>
      <c r="E23" s="16">
        <v>132936.03</v>
      </c>
    </row>
    <row r="24" spans="1:7" ht="23.1" customHeight="1" x14ac:dyDescent="0.25">
      <c r="A24" s="67"/>
      <c r="B24" s="7" t="s">
        <v>7</v>
      </c>
      <c r="C24" s="49"/>
      <c r="D24" s="49"/>
      <c r="E24" s="16">
        <v>1727.88</v>
      </c>
    </row>
    <row r="25" spans="1:7" ht="23.1" customHeight="1" x14ac:dyDescent="0.25">
      <c r="A25" s="68"/>
      <c r="B25" s="7" t="s">
        <v>32</v>
      </c>
      <c r="C25" s="49"/>
      <c r="D25" s="49"/>
      <c r="E25" s="16">
        <v>658.78</v>
      </c>
    </row>
    <row r="26" spans="1:7" ht="23.1" customHeight="1" x14ac:dyDescent="0.25">
      <c r="A26" s="66" t="s">
        <v>17</v>
      </c>
      <c r="B26" s="7" t="s">
        <v>6</v>
      </c>
      <c r="C26" s="49">
        <f t="shared" ref="C26" si="4">+E27+E26+E28</f>
        <v>47191.750000000007</v>
      </c>
      <c r="D26" s="49"/>
      <c r="E26" s="16">
        <v>43668.23</v>
      </c>
    </row>
    <row r="27" spans="1:7" ht="23.1" customHeight="1" x14ac:dyDescent="0.25">
      <c r="A27" s="67"/>
      <c r="B27" s="7" t="s">
        <v>7</v>
      </c>
      <c r="C27" s="49"/>
      <c r="D27" s="49"/>
      <c r="E27" s="16">
        <v>613.47</v>
      </c>
    </row>
    <row r="28" spans="1:7" ht="23.1" customHeight="1" x14ac:dyDescent="0.25">
      <c r="A28" s="68"/>
      <c r="B28" s="7" t="s">
        <v>32</v>
      </c>
      <c r="C28" s="49"/>
      <c r="D28" s="49"/>
      <c r="E28" s="16">
        <v>2910.05</v>
      </c>
    </row>
    <row r="29" spans="1:7" ht="23.1" customHeight="1" x14ac:dyDescent="0.25">
      <c r="A29" s="66" t="s">
        <v>21</v>
      </c>
      <c r="B29" s="7" t="s">
        <v>6</v>
      </c>
      <c r="C29" s="50">
        <f>+E29+E30</f>
        <v>31460</v>
      </c>
      <c r="D29" s="50"/>
      <c r="E29" s="16">
        <v>24321</v>
      </c>
    </row>
    <row r="30" spans="1:7" ht="23.1" customHeight="1" x14ac:dyDescent="0.25">
      <c r="A30" s="68"/>
      <c r="B30" s="7" t="s">
        <v>32</v>
      </c>
      <c r="C30" s="50"/>
      <c r="D30" s="50"/>
      <c r="E30" s="16">
        <v>7139</v>
      </c>
    </row>
    <row r="31" spans="1:7" ht="23.1" customHeight="1" x14ac:dyDescent="0.25">
      <c r="A31" s="69"/>
      <c r="B31" s="70"/>
      <c r="C31" s="61" t="s">
        <v>27</v>
      </c>
      <c r="D31" s="61"/>
      <c r="E31" s="34">
        <f>+C29+C26+C23+C20+C17+C14+C11</f>
        <v>746782.64</v>
      </c>
      <c r="G31" s="2"/>
    </row>
    <row r="32" spans="1:7" ht="30" customHeight="1" x14ac:dyDescent="0.25">
      <c r="A32" s="71" t="s">
        <v>33</v>
      </c>
      <c r="B32" s="72"/>
      <c r="C32" s="72"/>
      <c r="D32" s="72"/>
      <c r="E32" s="73"/>
    </row>
    <row r="33" spans="1:5" ht="23.1" customHeight="1" x14ac:dyDescent="0.25">
      <c r="A33" s="74" t="s">
        <v>8</v>
      </c>
      <c r="B33" s="35" t="s">
        <v>9</v>
      </c>
      <c r="C33" s="76">
        <f>+E33+E34</f>
        <v>94886.19</v>
      </c>
      <c r="D33" s="76"/>
      <c r="E33" s="36">
        <v>87028.33</v>
      </c>
    </row>
    <row r="34" spans="1:5" ht="23.1" customHeight="1" x14ac:dyDescent="0.25">
      <c r="A34" s="75"/>
      <c r="B34" s="7" t="s">
        <v>32</v>
      </c>
      <c r="C34" s="76"/>
      <c r="D34" s="76"/>
      <c r="E34" s="36">
        <v>7857.86</v>
      </c>
    </row>
    <row r="35" spans="1:5" ht="15.75" thickBot="1" x14ac:dyDescent="0.3">
      <c r="A35" s="27"/>
      <c r="B35" s="28"/>
      <c r="C35" s="65" t="s">
        <v>29</v>
      </c>
      <c r="D35" s="65"/>
      <c r="E35" s="37">
        <f>+E34+E33</f>
        <v>94886.19</v>
      </c>
    </row>
    <row r="36" spans="1:5" x14ac:dyDescent="0.25">
      <c r="C36" s="1"/>
      <c r="D36" s="1"/>
    </row>
    <row r="37" spans="1:5" x14ac:dyDescent="0.25">
      <c r="A37" s="22" t="s">
        <v>6</v>
      </c>
      <c r="B37" s="38">
        <f>+E5+E6+E7+E8+E11+E14+E17+E20+E23+E26+E29</f>
        <v>764021.53</v>
      </c>
      <c r="C37" s="38">
        <f>+E29+E26+E23+E20+E17+E14+E11+E8+E7+E6+E5</f>
        <v>764021.53</v>
      </c>
    </row>
    <row r="38" spans="1:5" x14ac:dyDescent="0.25">
      <c r="A38" s="22" t="s">
        <v>7</v>
      </c>
      <c r="B38" s="3">
        <f>+E12+E15+E18+E21+E24+E27</f>
        <v>9318.2800000000007</v>
      </c>
      <c r="C38" s="3">
        <f>+E27+E24+E21+E18+E15+E12</f>
        <v>9318.2800000000007</v>
      </c>
    </row>
    <row r="39" spans="1:5" ht="15.75" x14ac:dyDescent="0.25">
      <c r="B39" s="4">
        <f>+B38+B37</f>
        <v>773339.81</v>
      </c>
    </row>
    <row r="41" spans="1:5" ht="22.5" x14ac:dyDescent="0.25">
      <c r="A41" s="39" t="s">
        <v>9</v>
      </c>
      <c r="B41" s="5">
        <f>+E33</f>
        <v>87028.33</v>
      </c>
    </row>
    <row r="43" spans="1:5" ht="41.25" customHeight="1" x14ac:dyDescent="0.25">
      <c r="A43" s="40" t="s">
        <v>32</v>
      </c>
      <c r="B43" s="41">
        <f>+E34+E30+E28+E25+E22+E19+E16+E13+E9</f>
        <v>39410.69</v>
      </c>
    </row>
  </sheetData>
  <mergeCells count="24">
    <mergeCell ref="C35:D35"/>
    <mergeCell ref="A23:A25"/>
    <mergeCell ref="C23:D25"/>
    <mergeCell ref="A26:A28"/>
    <mergeCell ref="C26:D28"/>
    <mergeCell ref="A29:A30"/>
    <mergeCell ref="C29:D30"/>
    <mergeCell ref="A31:B31"/>
    <mergeCell ref="C31:D31"/>
    <mergeCell ref="A32:E32"/>
    <mergeCell ref="A33:A34"/>
    <mergeCell ref="C33:D34"/>
    <mergeCell ref="A14:A16"/>
    <mergeCell ref="C14:D16"/>
    <mergeCell ref="A17:A19"/>
    <mergeCell ref="C17:D19"/>
    <mergeCell ref="A20:A22"/>
    <mergeCell ref="C20:D22"/>
    <mergeCell ref="A2:E2"/>
    <mergeCell ref="C9:D9"/>
    <mergeCell ref="A10:B10"/>
    <mergeCell ref="C10:D10"/>
    <mergeCell ref="A11:A13"/>
    <mergeCell ref="C11:D13"/>
  </mergeCells>
  <pageMargins left="0.51181102362204722" right="0.11811023622047245" top="0.39370078740157483" bottom="0.39370078740157483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workbookViewId="0">
      <selection activeCell="M19" sqref="M19"/>
    </sheetView>
  </sheetViews>
  <sheetFormatPr defaultColWidth="9.140625" defaultRowHeight="15" x14ac:dyDescent="0.25"/>
  <cols>
    <col min="1" max="1" width="30" style="3" customWidth="1"/>
    <col min="2" max="2" width="32.140625" style="3" customWidth="1"/>
    <col min="3" max="3" width="10.5703125" style="3" customWidth="1"/>
    <col min="4" max="4" width="8.7109375" style="3" customWidth="1"/>
    <col min="5" max="5" width="14.140625" style="1" customWidth="1"/>
    <col min="6" max="6" width="9.140625" style="1"/>
    <col min="7" max="7" width="10.140625" style="1" bestFit="1" customWidth="1"/>
    <col min="8" max="16384" width="9.140625" style="1"/>
  </cols>
  <sheetData>
    <row r="2" spans="1:5" ht="18.75" x14ac:dyDescent="0.25">
      <c r="A2" s="48" t="s">
        <v>35</v>
      </c>
      <c r="B2" s="48"/>
      <c r="C2" s="48"/>
      <c r="D2" s="48"/>
      <c r="E2" s="48"/>
    </row>
    <row r="3" spans="1:5" ht="15.75" thickBot="1" x14ac:dyDescent="0.3"/>
    <row r="4" spans="1:5" ht="32.25" customHeight="1" x14ac:dyDescent="0.25">
      <c r="A4" s="31" t="s">
        <v>2</v>
      </c>
      <c r="B4" s="10" t="s">
        <v>3</v>
      </c>
      <c r="C4" s="10" t="s">
        <v>0</v>
      </c>
      <c r="D4" s="10" t="s">
        <v>1</v>
      </c>
      <c r="E4" s="11" t="s">
        <v>4</v>
      </c>
    </row>
    <row r="5" spans="1:5" ht="23.1" customHeight="1" x14ac:dyDescent="0.25">
      <c r="A5" s="12" t="s">
        <v>15</v>
      </c>
      <c r="B5" s="6" t="s">
        <v>6</v>
      </c>
      <c r="C5" s="6" t="s">
        <v>13</v>
      </c>
      <c r="D5" s="6" t="s">
        <v>14</v>
      </c>
      <c r="E5" s="13">
        <v>12720</v>
      </c>
    </row>
    <row r="6" spans="1:5" ht="23.1" customHeight="1" x14ac:dyDescent="0.25">
      <c r="A6" s="12" t="s">
        <v>20</v>
      </c>
      <c r="B6" s="6" t="s">
        <v>6</v>
      </c>
      <c r="C6" s="6" t="s">
        <v>18</v>
      </c>
      <c r="D6" s="6" t="s">
        <v>19</v>
      </c>
      <c r="E6" s="13">
        <v>14520</v>
      </c>
    </row>
    <row r="7" spans="1:5" ht="23.1" customHeight="1" x14ac:dyDescent="0.25">
      <c r="A7" s="12" t="s">
        <v>23</v>
      </c>
      <c r="B7" s="6" t="s">
        <v>6</v>
      </c>
      <c r="C7" s="6" t="s">
        <v>25</v>
      </c>
      <c r="D7" s="6" t="s">
        <v>24</v>
      </c>
      <c r="E7" s="13">
        <v>18150</v>
      </c>
    </row>
    <row r="8" spans="1:5" ht="23.1" customHeight="1" x14ac:dyDescent="0.25">
      <c r="A8" s="12" t="s">
        <v>15</v>
      </c>
      <c r="B8" s="6" t="s">
        <v>6</v>
      </c>
      <c r="C8" s="6" t="s">
        <v>22</v>
      </c>
      <c r="D8" s="6" t="s">
        <v>26</v>
      </c>
      <c r="E8" s="13">
        <v>13683.64</v>
      </c>
    </row>
    <row r="9" spans="1:5" ht="35.450000000000003" customHeight="1" x14ac:dyDescent="0.25">
      <c r="A9" s="12"/>
      <c r="B9" s="7" t="s">
        <v>32</v>
      </c>
      <c r="C9" s="58"/>
      <c r="D9" s="58"/>
      <c r="E9" s="13">
        <v>0</v>
      </c>
    </row>
    <row r="10" spans="1:5" ht="23.1" customHeight="1" x14ac:dyDescent="0.25">
      <c r="A10" s="59"/>
      <c r="B10" s="60"/>
      <c r="C10" s="61" t="s">
        <v>29</v>
      </c>
      <c r="D10" s="61"/>
      <c r="E10" s="32">
        <f>+E9+E8+E7+E6+E5</f>
        <v>59073.64</v>
      </c>
    </row>
    <row r="11" spans="1:5" ht="23.1" customHeight="1" x14ac:dyDescent="0.25">
      <c r="A11" s="62" t="s">
        <v>11</v>
      </c>
      <c r="B11" s="6" t="s">
        <v>6</v>
      </c>
      <c r="C11" s="49">
        <f>+E12+E11+E13</f>
        <v>85602.67</v>
      </c>
      <c r="D11" s="49"/>
      <c r="E11" s="16">
        <v>82395.25</v>
      </c>
    </row>
    <row r="12" spans="1:5" ht="23.1" customHeight="1" x14ac:dyDescent="0.25">
      <c r="A12" s="63"/>
      <c r="B12" s="6" t="s">
        <v>7</v>
      </c>
      <c r="C12" s="49"/>
      <c r="D12" s="49"/>
      <c r="E12" s="16">
        <v>660.66</v>
      </c>
    </row>
    <row r="13" spans="1:5" ht="26.45" customHeight="1" x14ac:dyDescent="0.25">
      <c r="A13" s="64"/>
      <c r="B13" s="7" t="s">
        <v>32</v>
      </c>
      <c r="C13" s="49"/>
      <c r="D13" s="49"/>
      <c r="E13" s="16">
        <v>2546.7600000000002</v>
      </c>
    </row>
    <row r="14" spans="1:5" ht="23.1" customHeight="1" x14ac:dyDescent="0.25">
      <c r="A14" s="62" t="s">
        <v>5</v>
      </c>
      <c r="B14" s="6" t="s">
        <v>6</v>
      </c>
      <c r="C14" s="49">
        <f>+E15+E14+E16</f>
        <v>65481.15</v>
      </c>
      <c r="D14" s="49"/>
      <c r="E14" s="16">
        <v>64522.83</v>
      </c>
    </row>
    <row r="15" spans="1:5" ht="23.1" customHeight="1" x14ac:dyDescent="0.25">
      <c r="A15" s="63"/>
      <c r="B15" s="6" t="s">
        <v>7</v>
      </c>
      <c r="C15" s="49"/>
      <c r="D15" s="49"/>
      <c r="E15" s="16">
        <v>958.32</v>
      </c>
    </row>
    <row r="16" spans="1:5" ht="23.1" customHeight="1" x14ac:dyDescent="0.25">
      <c r="A16" s="64"/>
      <c r="B16" s="7" t="s">
        <v>32</v>
      </c>
      <c r="C16" s="49"/>
      <c r="D16" s="49"/>
      <c r="E16" s="16">
        <v>0</v>
      </c>
    </row>
    <row r="17" spans="1:7" ht="23.1" customHeight="1" x14ac:dyDescent="0.25">
      <c r="A17" s="62" t="s">
        <v>16</v>
      </c>
      <c r="B17" s="6" t="s">
        <v>6</v>
      </c>
      <c r="C17" s="49">
        <f>+E18+E17+E19</f>
        <v>172125.79</v>
      </c>
      <c r="D17" s="49"/>
      <c r="E17" s="16">
        <v>167407.95000000001</v>
      </c>
    </row>
    <row r="18" spans="1:7" ht="23.1" customHeight="1" x14ac:dyDescent="0.25">
      <c r="A18" s="63"/>
      <c r="B18" s="6" t="s">
        <v>7</v>
      </c>
      <c r="C18" s="49"/>
      <c r="D18" s="49"/>
      <c r="E18" s="16">
        <v>2758.8</v>
      </c>
    </row>
    <row r="19" spans="1:7" ht="23.1" customHeight="1" x14ac:dyDescent="0.25">
      <c r="A19" s="64"/>
      <c r="B19" s="7" t="s">
        <v>32</v>
      </c>
      <c r="C19" s="49"/>
      <c r="D19" s="49"/>
      <c r="E19" s="16">
        <v>1959.04</v>
      </c>
    </row>
    <row r="20" spans="1:7" ht="23.1" customHeight="1" x14ac:dyDescent="0.25">
      <c r="A20" s="62" t="s">
        <v>10</v>
      </c>
      <c r="B20" s="6" t="s">
        <v>6</v>
      </c>
      <c r="C20" s="49">
        <f>+E21+E20+E22</f>
        <v>213473.09</v>
      </c>
      <c r="D20" s="49"/>
      <c r="E20" s="16">
        <v>206077.87</v>
      </c>
    </row>
    <row r="21" spans="1:7" ht="23.1" customHeight="1" x14ac:dyDescent="0.25">
      <c r="A21" s="63"/>
      <c r="B21" s="6" t="s">
        <v>7</v>
      </c>
      <c r="C21" s="49"/>
      <c r="D21" s="49"/>
      <c r="E21" s="16">
        <v>2559.15</v>
      </c>
    </row>
    <row r="22" spans="1:7" ht="23.1" customHeight="1" x14ac:dyDescent="0.25">
      <c r="A22" s="64"/>
      <c r="B22" s="7" t="s">
        <v>32</v>
      </c>
      <c r="C22" s="49"/>
      <c r="D22" s="49"/>
      <c r="E22" s="16">
        <v>4836.07</v>
      </c>
    </row>
    <row r="23" spans="1:7" ht="23.1" customHeight="1" x14ac:dyDescent="0.25">
      <c r="A23" s="66" t="s">
        <v>12</v>
      </c>
      <c r="B23" s="7" t="s">
        <v>6</v>
      </c>
      <c r="C23" s="49">
        <f>+E24+E23+E25</f>
        <v>137077.06</v>
      </c>
      <c r="D23" s="49"/>
      <c r="E23" s="16">
        <v>134703.85</v>
      </c>
    </row>
    <row r="24" spans="1:7" ht="23.1" customHeight="1" x14ac:dyDescent="0.25">
      <c r="A24" s="67"/>
      <c r="B24" s="7" t="s">
        <v>7</v>
      </c>
      <c r="C24" s="49"/>
      <c r="D24" s="49"/>
      <c r="E24" s="16">
        <v>1727.88</v>
      </c>
    </row>
    <row r="25" spans="1:7" ht="23.1" customHeight="1" x14ac:dyDescent="0.25">
      <c r="A25" s="68"/>
      <c r="B25" s="7" t="s">
        <v>32</v>
      </c>
      <c r="C25" s="49"/>
      <c r="D25" s="49"/>
      <c r="E25" s="16">
        <v>645.33000000000004</v>
      </c>
    </row>
    <row r="26" spans="1:7" ht="23.1" customHeight="1" x14ac:dyDescent="0.25">
      <c r="A26" s="66" t="s">
        <v>17</v>
      </c>
      <c r="B26" s="7" t="s">
        <v>6</v>
      </c>
      <c r="C26" s="49">
        <f>+E27+E26+E28</f>
        <v>51827.44</v>
      </c>
      <c r="D26" s="49"/>
      <c r="E26" s="16">
        <v>48755.73</v>
      </c>
    </row>
    <row r="27" spans="1:7" ht="23.1" customHeight="1" x14ac:dyDescent="0.25">
      <c r="A27" s="67"/>
      <c r="B27" s="7" t="s">
        <v>7</v>
      </c>
      <c r="C27" s="49"/>
      <c r="D27" s="49"/>
      <c r="E27" s="16">
        <v>613.47</v>
      </c>
    </row>
    <row r="28" spans="1:7" ht="23.1" customHeight="1" x14ac:dyDescent="0.25">
      <c r="A28" s="68"/>
      <c r="B28" s="7" t="s">
        <v>32</v>
      </c>
      <c r="C28" s="49"/>
      <c r="D28" s="49"/>
      <c r="E28" s="16">
        <v>2458.2399999999998</v>
      </c>
    </row>
    <row r="29" spans="1:7" ht="23.1" customHeight="1" x14ac:dyDescent="0.25">
      <c r="A29" s="66" t="s">
        <v>21</v>
      </c>
      <c r="B29" s="7" t="s">
        <v>6</v>
      </c>
      <c r="C29" s="50">
        <f>+E29+E30</f>
        <v>26620</v>
      </c>
      <c r="D29" s="50"/>
      <c r="E29" s="16">
        <v>26510</v>
      </c>
    </row>
    <row r="30" spans="1:7" ht="23.1" customHeight="1" x14ac:dyDescent="0.25">
      <c r="A30" s="68"/>
      <c r="B30" s="7" t="s">
        <v>32</v>
      </c>
      <c r="C30" s="50"/>
      <c r="D30" s="50"/>
      <c r="E30" s="16">
        <v>110</v>
      </c>
    </row>
    <row r="31" spans="1:7" ht="23.1" customHeight="1" x14ac:dyDescent="0.25">
      <c r="A31" s="69"/>
      <c r="B31" s="70"/>
      <c r="C31" s="61" t="s">
        <v>27</v>
      </c>
      <c r="D31" s="61"/>
      <c r="E31" s="34">
        <f>+C29+C26+C23+C20+C17+C14+C11</f>
        <v>752207.20000000007</v>
      </c>
      <c r="G31" s="2"/>
    </row>
    <row r="32" spans="1:7" ht="30" customHeight="1" x14ac:dyDescent="0.25">
      <c r="A32" s="71" t="s">
        <v>34</v>
      </c>
      <c r="B32" s="72"/>
      <c r="C32" s="72"/>
      <c r="D32" s="72"/>
      <c r="E32" s="73"/>
    </row>
    <row r="33" spans="1:8" ht="23.1" customHeight="1" x14ac:dyDescent="0.25">
      <c r="A33" s="74" t="s">
        <v>8</v>
      </c>
      <c r="B33" s="35" t="s">
        <v>9</v>
      </c>
      <c r="C33" s="76">
        <f>+E33+E34</f>
        <v>87198.56</v>
      </c>
      <c r="D33" s="76"/>
      <c r="E33" s="36">
        <v>81419.990000000005</v>
      </c>
    </row>
    <row r="34" spans="1:8" ht="23.1" customHeight="1" x14ac:dyDescent="0.25">
      <c r="A34" s="75"/>
      <c r="B34" s="7" t="s">
        <v>32</v>
      </c>
      <c r="C34" s="76"/>
      <c r="D34" s="76"/>
      <c r="E34" s="36">
        <v>5778.57</v>
      </c>
    </row>
    <row r="35" spans="1:8" ht="19.5" thickBot="1" x14ac:dyDescent="0.3">
      <c r="A35" s="29"/>
      <c r="B35" s="30"/>
      <c r="C35" s="65" t="s">
        <v>29</v>
      </c>
      <c r="D35" s="65"/>
      <c r="E35" s="43">
        <f>SUM(E33:E34)</f>
        <v>87198.56</v>
      </c>
    </row>
    <row r="36" spans="1:8" x14ac:dyDescent="0.25">
      <c r="C36" s="1"/>
      <c r="D36" s="1"/>
    </row>
    <row r="37" spans="1:8" x14ac:dyDescent="0.25">
      <c r="A37" s="22" t="s">
        <v>6</v>
      </c>
      <c r="B37" s="38">
        <f>+E5+E6+E7+E8+E11+E14+E17+E20+E23+E26+E29+E3</f>
        <v>789447.12</v>
      </c>
    </row>
    <row r="38" spans="1:8" x14ac:dyDescent="0.25">
      <c r="A38" s="22" t="s">
        <v>7</v>
      </c>
      <c r="B38" s="3">
        <f>+E12+E15+E18+E21+E24+E27</f>
        <v>9278.2800000000007</v>
      </c>
    </row>
    <row r="39" spans="1:8" ht="15.75" x14ac:dyDescent="0.25">
      <c r="B39" s="4">
        <f>+B38+B37</f>
        <v>798725.4</v>
      </c>
      <c r="H39" s="2"/>
    </row>
    <row r="41" spans="1:8" ht="22.5" x14ac:dyDescent="0.25">
      <c r="A41" s="39" t="s">
        <v>9</v>
      </c>
      <c r="B41" s="5">
        <f>+E33</f>
        <v>81419.990000000005</v>
      </c>
    </row>
    <row r="43" spans="1:8" ht="26.45" customHeight="1" x14ac:dyDescent="0.25">
      <c r="A43" s="40" t="s">
        <v>32</v>
      </c>
      <c r="B43" s="42">
        <f>+E34+E30+E28+E25+E22+E19+E16+E13+E9</f>
        <v>18334.010000000002</v>
      </c>
    </row>
  </sheetData>
  <mergeCells count="24">
    <mergeCell ref="A17:A19"/>
    <mergeCell ref="A14:A16"/>
    <mergeCell ref="A11:A13"/>
    <mergeCell ref="A33:A34"/>
    <mergeCell ref="C33:D34"/>
    <mergeCell ref="C14:D16"/>
    <mergeCell ref="C17:D19"/>
    <mergeCell ref="C20:D22"/>
    <mergeCell ref="C23:D25"/>
    <mergeCell ref="C35:D35"/>
    <mergeCell ref="A26:A28"/>
    <mergeCell ref="A29:A30"/>
    <mergeCell ref="A23:A25"/>
    <mergeCell ref="A20:A22"/>
    <mergeCell ref="A32:E32"/>
    <mergeCell ref="C29:D30"/>
    <mergeCell ref="C26:D28"/>
    <mergeCell ref="A31:B31"/>
    <mergeCell ref="C31:D31"/>
    <mergeCell ref="A2:E2"/>
    <mergeCell ref="A10:B10"/>
    <mergeCell ref="C10:D10"/>
    <mergeCell ref="C9:D9"/>
    <mergeCell ref="C11:D13"/>
  </mergeCells>
  <pageMargins left="0.51181102362204722" right="0.11811023622047245" top="0.39370078740157483" bottom="0.39370078740157483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კვარტალი</vt:lpstr>
      <vt:lpstr>II კვარტალი</vt:lpstr>
      <vt:lpstr>III კვარტალი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Guka Gujabidze</dc:creator>
  <cp:lastModifiedBy>Nino Liluashvili</cp:lastModifiedBy>
  <cp:lastPrinted>2023-04-25T16:40:38Z</cp:lastPrinted>
  <dcterms:created xsi:type="dcterms:W3CDTF">2023-04-25T16:41:21Z</dcterms:created>
  <dcterms:modified xsi:type="dcterms:W3CDTF">2024-07-01T08:41:59Z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