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iko.jibladze\Desktop\"/>
    </mc:Choice>
  </mc:AlternateContent>
  <bookViews>
    <workbookView xWindow="0" yWindow="0" windowWidth="28800" windowHeight="12030"/>
  </bookViews>
  <sheets>
    <sheet name="შრომის ანაზ 2021 წელი საკრებულო" sheetId="3" r:id="rId1"/>
    <sheet name="შრომის ანაზ 2021 წელი მერია" sheetId="4" r:id="rId2"/>
  </sheets>
  <definedNames>
    <definedName name="_xlnm._FilterDatabase" localSheetId="1" hidden="1">'შრომის ანაზ 2021 წელი მერია'!$A$4:$E$26</definedName>
    <definedName name="_xlnm._FilterDatabase" localSheetId="0" hidden="1">'შრომის ანაზ 2021 წელი საკრებულო'!$A$4:$E$25</definedName>
  </definedNames>
  <calcPr calcId="162913"/>
</workbook>
</file>

<file path=xl/calcChain.xml><?xml version="1.0" encoding="utf-8"?>
<calcChain xmlns="http://schemas.openxmlformats.org/spreadsheetml/2006/main">
  <c r="B33" i="4" l="1"/>
  <c r="B31" i="4"/>
  <c r="B30" i="4"/>
  <c r="B29" i="4"/>
  <c r="E23" i="4"/>
  <c r="E24" i="4" s="1"/>
  <c r="C21" i="4"/>
  <c r="C19" i="4"/>
  <c r="C17" i="4"/>
  <c r="C15" i="4"/>
  <c r="C13" i="4"/>
  <c r="C11" i="4"/>
  <c r="C9" i="4"/>
  <c r="E8" i="4"/>
  <c r="B28" i="3" l="1"/>
  <c r="E22" i="3"/>
  <c r="E12" i="3"/>
  <c r="E23" i="3" s="1"/>
  <c r="B29" i="3"/>
  <c r="C13" i="3"/>
  <c r="B30" i="3" l="1"/>
  <c r="C18" i="3"/>
  <c r="C20" i="3"/>
  <c r="C16" i="3"/>
  <c r="B32" i="3" l="1"/>
</calcChain>
</file>

<file path=xl/sharedStrings.xml><?xml version="1.0" encoding="utf-8"?>
<sst xmlns="http://schemas.openxmlformats.org/spreadsheetml/2006/main" count="118" uniqueCount="51">
  <si>
    <r>
      <rPr>
        <b/>
        <sz val="8"/>
        <color rgb="FF000000"/>
        <rFont val="Sylfaen"/>
        <family val="1"/>
      </rPr>
      <t>გვარი</t>
    </r>
  </si>
  <si>
    <t>სახელი</t>
  </si>
  <si>
    <t>თანამდებობა</t>
  </si>
  <si>
    <t>2.1.1.1.1_თანამდებობრივი სარგო</t>
  </si>
  <si>
    <t>2.1.1.1.4_დანამატი</t>
  </si>
  <si>
    <t>შრომითი ხელშეკრულებით დასაქმებული პირი</t>
  </si>
  <si>
    <t>2.2.1_შრომითი ხელშეკრულებით დასაქმებულ პირთა ანაზღაურება</t>
  </si>
  <si>
    <t>I კატეგორიის უფროსი სპეციალისტი (3.1)</t>
  </si>
  <si>
    <t>I სტრუქტურული ერთეულის ხელმძღვანელი (1.1)</t>
  </si>
  <si>
    <t>II კატეგორიის უფროსი სპეციალისტი (3.2)</t>
  </si>
  <si>
    <t>II სტრუქტურული ერთეულის ხელმძღვანელი (2.2)</t>
  </si>
  <si>
    <t>დარიცხული თანხა</t>
  </si>
  <si>
    <t>სბიუჯეტო კლასიფიკაციის მუხლი</t>
  </si>
  <si>
    <t>სულ:</t>
  </si>
  <si>
    <t>სულ ჯამი:</t>
  </si>
  <si>
    <t>შრომის ანაზღაურება - 2021 წელი</t>
  </si>
  <si>
    <t>შრომითი ხელშეკრულებით დასაქმებულ პირთა შრომის ანაზღაურება 2021 წელი</t>
  </si>
  <si>
    <t>საკრებულოს თავმჯდომარე</t>
  </si>
  <si>
    <t>თავმჯდომარის პირველი მოადგილე</t>
  </si>
  <si>
    <t>თავმჯდომარის მოადგილე</t>
  </si>
  <si>
    <t>ბარათაშვილი</t>
  </si>
  <si>
    <t>გიორგი</t>
  </si>
  <si>
    <t>გოგბერაშვილი</t>
  </si>
  <si>
    <t>დავით</t>
  </si>
  <si>
    <t>ისაკაძე</t>
  </si>
  <si>
    <t>ჯემალი</t>
  </si>
  <si>
    <t>ჩხიკვაძე</t>
  </si>
  <si>
    <t>ნინო</t>
  </si>
  <si>
    <t>საკრებულოს კომისიის თავმჯდომარე</t>
  </si>
  <si>
    <t>საკრებულოს ფრაქციის  თავმჯდომარე</t>
  </si>
  <si>
    <t>საკრებულოს ფრაქციის  თავმჯდომარის მოადგილე</t>
  </si>
  <si>
    <t>ჯანელიძე</t>
  </si>
  <si>
    <t xml:space="preserve"> ნინო</t>
  </si>
  <si>
    <t xml:space="preserve">ფანჩულიძე </t>
  </si>
  <si>
    <t>ნოდარი</t>
  </si>
  <si>
    <t>საკრებულოს თავმჯდომარე უხუცესი წევრი</t>
  </si>
  <si>
    <t>ვერულაშვილი</t>
  </si>
  <si>
    <t>ამირანი</t>
  </si>
  <si>
    <t>მერი</t>
  </si>
  <si>
    <t>გოგიაშვილი</t>
  </si>
  <si>
    <t>ლაშა</t>
  </si>
  <si>
    <t>მერის პირველი მოადგილე</t>
  </si>
  <si>
    <t xml:space="preserve">რობაქიძე </t>
  </si>
  <si>
    <t>მანუჩარ</t>
  </si>
  <si>
    <t>მერის მოადგილე</t>
  </si>
  <si>
    <t>ქოჩიაშვილი</t>
  </si>
  <si>
    <t>მირზა</t>
  </si>
  <si>
    <t>III კატეგორიის უფროსი სპეციალისტი (3.3)</t>
  </si>
  <si>
    <t>I კატეგორიის უმცროსი სპეციალისტი (4.1)</t>
  </si>
  <si>
    <t>მერის წარმომადგენელი</t>
  </si>
  <si>
    <t>მერის წარმომადგენელის ასისტენტი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</si>
</sst>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"/>
  </numFmts>
  <fonts count="1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Sylfaen"/>
      <family val="1"/>
    </font>
    <font>
      <sz val="8"/>
      <color rgb="FF000000"/>
      <name val="Sylfaen"/>
      <family val="1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0"/>
      <color theme="1"/>
      <name val="Calibri"/>
      <family val="2"/>
    </font>
    <font>
      <b/>
      <u/>
      <sz val="10"/>
      <name val="Calibri"/>
      <family val="2"/>
    </font>
    <font>
      <sz val="8"/>
      <color theme="1"/>
      <name val="Sylfaen"/>
      <family val="1"/>
    </font>
    <font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b/>
      <sz val="11"/>
      <name val="Calibri"/>
      <family val="2"/>
    </font>
    <font>
      <b/>
      <i/>
      <u/>
      <sz val="11"/>
      <name val="Calibri"/>
      <family val="2"/>
    </font>
    <font>
      <b/>
      <u/>
      <sz val="11"/>
      <name val="Calibri"/>
      <family val="2"/>
    </font>
    <font>
      <u/>
      <sz val="10"/>
      <color theme="1"/>
      <name val="Calibri"/>
      <family val="2"/>
    </font>
    <font>
      <u/>
      <sz val="10"/>
      <color theme="1"/>
      <name val="Calibri"/>
      <family val="2"/>
      <scheme val="minor"/>
    </font>
    <font>
      <b/>
      <sz val="8"/>
      <color rgb="FF000000"/>
      <name val="Sylfaen"/>
      <family val="1"/>
    </font>
    <font>
      <b/>
      <u/>
      <sz val="8"/>
      <color rgb="FF00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8">
    <xf numFmtId="0" fontId="1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center" vertical="center" wrapText="1" readingOrder="1"/>
    </xf>
    <xf numFmtId="0" fontId="2" fillId="0" borderId="14" xfId="0" applyNumberFormat="1" applyFont="1" applyFill="1" applyBorder="1" applyAlignment="1">
      <alignment horizontal="center" vertical="center" wrapText="1" readingOrder="1"/>
    </xf>
    <xf numFmtId="0" fontId="17" fillId="0" borderId="14" xfId="0" applyNumberFormat="1" applyFont="1" applyFill="1" applyBorder="1" applyAlignment="1">
      <alignment horizontal="center" vertical="center" wrapText="1" readingOrder="1"/>
    </xf>
    <xf numFmtId="0" fontId="17" fillId="0" borderId="15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left" vertical="center" wrapText="1" readingOrder="1"/>
    </xf>
    <xf numFmtId="4" fontId="1" fillId="0" borderId="0" xfId="0" applyNumberFormat="1" applyFont="1" applyFill="1" applyBorder="1"/>
    <xf numFmtId="0" fontId="14" fillId="0" borderId="0" xfId="0" applyFont="1" applyFill="1" applyBorder="1" applyAlignment="1">
      <alignment horizontal="center"/>
    </xf>
    <xf numFmtId="0" fontId="3" fillId="2" borderId="16" xfId="0" applyNumberFormat="1" applyFont="1" applyFill="1" applyBorder="1" applyAlignment="1">
      <alignment horizontal="left" vertical="center" wrapText="1" readingOrder="1"/>
    </xf>
    <xf numFmtId="0" fontId="3" fillId="2" borderId="12" xfId="0" applyNumberFormat="1" applyFont="1" applyFill="1" applyBorder="1" applyAlignment="1">
      <alignment horizontal="left" vertical="center" wrapText="1" readingOrder="1"/>
    </xf>
    <xf numFmtId="164" fontId="5" fillId="2" borderId="17" xfId="0" applyNumberFormat="1" applyFont="1" applyFill="1" applyBorder="1" applyAlignment="1">
      <alignment horizontal="center" vertical="center" wrapText="1" readingOrder="1"/>
    </xf>
    <xf numFmtId="164" fontId="16" fillId="2" borderId="20" xfId="0" applyNumberFormat="1" applyFont="1" applyFill="1" applyBorder="1" applyAlignment="1">
      <alignment horizontal="center" vertical="center" wrapText="1" readingOrder="1"/>
    </xf>
    <xf numFmtId="0" fontId="9" fillId="2" borderId="2" xfId="0" applyNumberFormat="1" applyFont="1" applyFill="1" applyBorder="1" applyAlignment="1">
      <alignment horizontal="left" vertical="center" wrapText="1" readingOrder="1"/>
    </xf>
    <xf numFmtId="0" fontId="9" fillId="2" borderId="3" xfId="0" applyNumberFormat="1" applyFont="1" applyFill="1" applyBorder="1" applyAlignment="1">
      <alignment horizontal="left" vertical="center" wrapText="1" readingOrder="1"/>
    </xf>
    <xf numFmtId="164" fontId="5" fillId="2" borderId="21" xfId="0" applyNumberFormat="1" applyFont="1" applyFill="1" applyBorder="1" applyAlignment="1">
      <alignment horizontal="center" vertical="center" readingOrder="1"/>
    </xf>
    <xf numFmtId="0" fontId="9" fillId="2" borderId="5" xfId="0" applyNumberFormat="1" applyFont="1" applyFill="1" applyBorder="1" applyAlignment="1">
      <alignment horizontal="left" vertical="center" wrapText="1" readingOrder="1"/>
    </xf>
    <xf numFmtId="0" fontId="9" fillId="2" borderId="6" xfId="0" applyNumberFormat="1" applyFont="1" applyFill="1" applyBorder="1" applyAlignment="1">
      <alignment horizontal="left" vertical="center" wrapText="1" readingOrder="1"/>
    </xf>
    <xf numFmtId="164" fontId="5" fillId="2" borderId="9" xfId="0" applyNumberFormat="1" applyFont="1" applyFill="1" applyBorder="1" applyAlignment="1">
      <alignment horizontal="center" vertical="center" readingOrder="1"/>
    </xf>
    <xf numFmtId="0" fontId="3" fillId="2" borderId="2" xfId="0" applyNumberFormat="1" applyFont="1" applyFill="1" applyBorder="1" applyAlignment="1">
      <alignment horizontal="left" vertical="center" wrapText="1" readingOrder="1"/>
    </xf>
    <xf numFmtId="0" fontId="3" fillId="2" borderId="3" xfId="0" applyNumberFormat="1" applyFont="1" applyFill="1" applyBorder="1" applyAlignment="1">
      <alignment horizontal="left" vertical="center" wrapText="1" readingOrder="1"/>
    </xf>
    <xf numFmtId="0" fontId="3" fillId="2" borderId="5" xfId="0" applyNumberFormat="1" applyFont="1" applyFill="1" applyBorder="1" applyAlignment="1">
      <alignment horizontal="left" vertical="center" wrapText="1" readingOrder="1"/>
    </xf>
    <xf numFmtId="0" fontId="3" fillId="2" borderId="6" xfId="0" applyNumberFormat="1" applyFont="1" applyFill="1" applyBorder="1" applyAlignment="1">
      <alignment horizontal="left" vertical="center" wrapText="1" readingOrder="1"/>
    </xf>
    <xf numFmtId="164" fontId="6" fillId="2" borderId="4" xfId="0" applyNumberFormat="1" applyFont="1" applyFill="1" applyBorder="1" applyAlignment="1">
      <alignment horizontal="center" vertical="center" readingOrder="1"/>
    </xf>
    <xf numFmtId="164" fontId="6" fillId="2" borderId="9" xfId="0" applyNumberFormat="1" applyFont="1" applyFill="1" applyBorder="1" applyAlignment="1">
      <alignment horizontal="center" vertical="center" readingOrder="1"/>
    </xf>
    <xf numFmtId="164" fontId="6" fillId="2" borderId="21" xfId="0" applyNumberFormat="1" applyFont="1" applyFill="1" applyBorder="1" applyAlignment="1">
      <alignment horizontal="center" vertical="center" readingOrder="1"/>
    </xf>
    <xf numFmtId="2" fontId="15" fillId="2" borderId="15" xfId="0" applyNumberFormat="1" applyFont="1" applyFill="1" applyBorder="1" applyAlignment="1">
      <alignment horizontal="center" vertical="center" readingOrder="1"/>
    </xf>
    <xf numFmtId="2" fontId="7" fillId="2" borderId="20" xfId="0" applyNumberFormat="1" applyFont="1" applyFill="1" applyBorder="1" applyAlignment="1">
      <alignment horizontal="center" vertical="center" readingOrder="1"/>
    </xf>
    <xf numFmtId="0" fontId="3" fillId="2" borderId="22" xfId="0" applyNumberFormat="1" applyFont="1" applyFill="1" applyBorder="1" applyAlignment="1">
      <alignment horizontal="left" vertical="center" wrapText="1" readingOrder="1"/>
    </xf>
    <xf numFmtId="0" fontId="3" fillId="2" borderId="23" xfId="0" applyNumberFormat="1" applyFont="1" applyFill="1" applyBorder="1" applyAlignment="1">
      <alignment horizontal="left" vertical="center" wrapText="1" readingOrder="1"/>
    </xf>
    <xf numFmtId="0" fontId="8" fillId="2" borderId="9" xfId="0" applyFont="1" applyFill="1" applyBorder="1" applyAlignment="1">
      <alignment horizontal="center" vertical="center" readingOrder="1"/>
    </xf>
    <xf numFmtId="0" fontId="3" fillId="0" borderId="0" xfId="0" applyNumberFormat="1" applyFont="1" applyFill="1" applyBorder="1" applyAlignment="1">
      <alignment horizontal="left" vertical="center" wrapText="1" readingOrder="1"/>
    </xf>
    <xf numFmtId="0" fontId="3" fillId="2" borderId="27" xfId="0" applyNumberFormat="1" applyFont="1" applyFill="1" applyBorder="1" applyAlignment="1">
      <alignment horizontal="left" vertical="center" wrapText="1" readingOrder="1"/>
    </xf>
    <xf numFmtId="0" fontId="3" fillId="2" borderId="28" xfId="0" applyNumberFormat="1" applyFont="1" applyFill="1" applyBorder="1" applyAlignment="1">
      <alignment horizontal="left" vertical="center" wrapText="1" readingOrder="1"/>
    </xf>
    <xf numFmtId="164" fontId="5" fillId="2" borderId="29" xfId="0" applyNumberFormat="1" applyFont="1" applyFill="1" applyBorder="1" applyAlignment="1">
      <alignment horizontal="center" vertical="center" wrapText="1" readingOrder="1"/>
    </xf>
    <xf numFmtId="0" fontId="2" fillId="0" borderId="15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vertical="top" wrapText="1" readingOrder="1"/>
    </xf>
    <xf numFmtId="0" fontId="3" fillId="2" borderId="3" xfId="0" applyNumberFormat="1" applyFont="1" applyFill="1" applyBorder="1" applyAlignment="1">
      <alignment vertical="top" wrapText="1" readingOrder="1"/>
    </xf>
    <xf numFmtId="0" fontId="3" fillId="2" borderId="5" xfId="0" applyNumberFormat="1" applyFont="1" applyFill="1" applyBorder="1" applyAlignment="1">
      <alignment vertical="top" wrapText="1" readingOrder="1"/>
    </xf>
    <xf numFmtId="0" fontId="3" fillId="2" borderId="6" xfId="0" applyNumberFormat="1" applyFont="1" applyFill="1" applyBorder="1" applyAlignment="1">
      <alignment vertical="top" wrapText="1" readingOrder="1"/>
    </xf>
    <xf numFmtId="0" fontId="3" fillId="2" borderId="30" xfId="0" applyNumberFormat="1" applyFont="1" applyFill="1" applyBorder="1" applyAlignment="1">
      <alignment horizontal="left" vertical="center" wrapText="1" readingOrder="1"/>
    </xf>
    <xf numFmtId="2" fontId="6" fillId="2" borderId="4" xfId="0" applyNumberFormat="1" applyFont="1" applyFill="1" applyBorder="1" applyAlignment="1">
      <alignment horizontal="center" vertical="center" readingOrder="1"/>
    </xf>
    <xf numFmtId="0" fontId="12" fillId="0" borderId="0" xfId="0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 vertical="center" wrapText="1" readingOrder="1"/>
    </xf>
    <xf numFmtId="0" fontId="3" fillId="2" borderId="14" xfId="0" applyNumberFormat="1" applyFont="1" applyFill="1" applyBorder="1" applyAlignment="1">
      <alignment horizontal="center" vertical="center" wrapText="1" readingOrder="1"/>
    </xf>
    <xf numFmtId="0" fontId="1" fillId="2" borderId="14" xfId="0" applyFont="1" applyFill="1" applyBorder="1" applyAlignment="1">
      <alignment horizontal="center" vertical="center" readingOrder="1"/>
    </xf>
    <xf numFmtId="0" fontId="3" fillId="2" borderId="18" xfId="0" applyNumberFormat="1" applyFont="1" applyFill="1" applyBorder="1" applyAlignment="1">
      <alignment horizontal="center" vertical="center" wrapText="1" readingOrder="1"/>
    </xf>
    <xf numFmtId="0" fontId="3" fillId="2" borderId="19" xfId="0" applyNumberFormat="1" applyFont="1" applyFill="1" applyBorder="1" applyAlignment="1">
      <alignment horizontal="center" vertical="center" wrapText="1" readingOrder="1"/>
    </xf>
    <xf numFmtId="0" fontId="9" fillId="2" borderId="19" xfId="0" applyNumberFormat="1" applyFont="1" applyFill="1" applyBorder="1" applyAlignment="1">
      <alignment horizontal="center" vertical="center" wrapText="1" readingOrder="1"/>
    </xf>
    <xf numFmtId="4" fontId="11" fillId="2" borderId="10" xfId="0" applyNumberFormat="1" applyFont="1" applyFill="1" applyBorder="1" applyAlignment="1">
      <alignment horizontal="center" vertical="center" readingOrder="1"/>
    </xf>
    <xf numFmtId="0" fontId="11" fillId="2" borderId="11" xfId="0" applyFont="1" applyFill="1" applyBorder="1" applyAlignment="1">
      <alignment horizontal="center" vertical="center" readingOrder="1"/>
    </xf>
    <xf numFmtId="0" fontId="11" fillId="2" borderId="1" xfId="0" applyFont="1" applyFill="1" applyBorder="1" applyAlignment="1">
      <alignment horizontal="center" vertical="center" readingOrder="1"/>
    </xf>
    <xf numFmtId="0" fontId="11" fillId="2" borderId="0" xfId="0" applyFont="1" applyFill="1" applyBorder="1" applyAlignment="1">
      <alignment horizontal="center" vertical="center" readingOrder="1"/>
    </xf>
    <xf numFmtId="0" fontId="11" fillId="2" borderId="7" xfId="0" applyFont="1" applyFill="1" applyBorder="1" applyAlignment="1">
      <alignment horizontal="center" vertical="center" readingOrder="1"/>
    </xf>
    <xf numFmtId="0" fontId="11" fillId="2" borderId="8" xfId="0" applyFont="1" applyFill="1" applyBorder="1" applyAlignment="1">
      <alignment horizontal="center" vertical="center" readingOrder="1"/>
    </xf>
    <xf numFmtId="0" fontId="10" fillId="2" borderId="19" xfId="0" applyFont="1" applyFill="1" applyBorder="1" applyAlignment="1">
      <alignment horizontal="center" vertical="center" readingOrder="1"/>
    </xf>
    <xf numFmtId="0" fontId="1" fillId="2" borderId="7" xfId="0" applyFont="1" applyFill="1" applyBorder="1" applyAlignment="1">
      <alignment horizontal="center" vertical="center" readingOrder="1"/>
    </xf>
    <xf numFmtId="0" fontId="1" fillId="2" borderId="8" xfId="0" applyFont="1" applyFill="1" applyBorder="1" applyAlignment="1">
      <alignment horizontal="center" vertical="center" readingOrder="1"/>
    </xf>
    <xf numFmtId="4" fontId="13" fillId="2" borderId="10" xfId="0" applyNumberFormat="1" applyFont="1" applyFill="1" applyBorder="1" applyAlignment="1">
      <alignment horizontal="center" vertical="center" readingOrder="1"/>
    </xf>
    <xf numFmtId="0" fontId="13" fillId="2" borderId="11" xfId="0" applyFont="1" applyFill="1" applyBorder="1" applyAlignment="1">
      <alignment horizontal="center" vertical="center" readingOrder="1"/>
    </xf>
    <xf numFmtId="0" fontId="13" fillId="2" borderId="1" xfId="0" applyFont="1" applyFill="1" applyBorder="1" applyAlignment="1">
      <alignment horizontal="center" vertical="center" readingOrder="1"/>
    </xf>
    <xf numFmtId="0" fontId="13" fillId="2" borderId="0" xfId="0" applyFont="1" applyFill="1" applyBorder="1" applyAlignment="1">
      <alignment horizontal="center" vertical="center" readingOrder="1"/>
    </xf>
    <xf numFmtId="0" fontId="13" fillId="2" borderId="7" xfId="0" applyFont="1" applyFill="1" applyBorder="1" applyAlignment="1">
      <alignment horizontal="center" vertical="center" readingOrder="1"/>
    </xf>
    <xf numFmtId="0" fontId="13" fillId="2" borderId="8" xfId="0" applyFont="1" applyFill="1" applyBorder="1" applyAlignment="1">
      <alignment horizontal="center" vertical="center" readingOrder="1"/>
    </xf>
    <xf numFmtId="0" fontId="18" fillId="2" borderId="24" xfId="0" applyNumberFormat="1" applyFont="1" applyFill="1" applyBorder="1" applyAlignment="1">
      <alignment horizontal="center" vertical="center" wrapText="1" readingOrder="1"/>
    </xf>
    <xf numFmtId="0" fontId="18" fillId="2" borderId="25" xfId="0" applyNumberFormat="1" applyFont="1" applyFill="1" applyBorder="1" applyAlignment="1">
      <alignment horizontal="center" vertical="center" wrapText="1" readingOrder="1"/>
    </xf>
    <xf numFmtId="0" fontId="18" fillId="2" borderId="26" xfId="0" applyNumberFormat="1" applyFont="1" applyFill="1" applyBorder="1" applyAlignment="1">
      <alignment horizontal="center" vertical="center" wrapText="1" readingOrder="1"/>
    </xf>
    <xf numFmtId="2" fontId="13" fillId="2" borderId="10" xfId="0" applyNumberFormat="1" applyFont="1" applyFill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topLeftCell="A13" workbookViewId="0">
      <selection activeCell="B30" sqref="B30:B32"/>
    </sheetView>
  </sheetViews>
  <sheetFormatPr defaultRowHeight="15" x14ac:dyDescent="0.25"/>
  <cols>
    <col min="1" max="1" width="35.28515625" customWidth="1"/>
    <col min="2" max="2" width="26" customWidth="1"/>
    <col min="3" max="3" width="13.5703125" customWidth="1"/>
    <col min="5" max="5" width="12" style="1" customWidth="1"/>
    <col min="7" max="7" width="10" bestFit="1" customWidth="1"/>
  </cols>
  <sheetData>
    <row r="2" spans="1:7" x14ac:dyDescent="0.25">
      <c r="A2" s="42" t="s">
        <v>15</v>
      </c>
      <c r="B2" s="42"/>
      <c r="C2" s="42"/>
      <c r="D2" s="42"/>
      <c r="E2" s="42"/>
    </row>
    <row r="3" spans="1:7" ht="15.75" thickBot="1" x14ac:dyDescent="0.3"/>
    <row r="4" spans="1:7" ht="27" x14ac:dyDescent="0.25">
      <c r="A4" s="2" t="s">
        <v>2</v>
      </c>
      <c r="B4" s="4" t="s">
        <v>12</v>
      </c>
      <c r="C4" s="3" t="s">
        <v>0</v>
      </c>
      <c r="D4" s="3" t="s">
        <v>1</v>
      </c>
      <c r="E4" s="5" t="s">
        <v>11</v>
      </c>
    </row>
    <row r="5" spans="1:7" ht="25.15" customHeight="1" x14ac:dyDescent="0.25">
      <c r="A5" s="9" t="s">
        <v>17</v>
      </c>
      <c r="B5" s="10" t="s">
        <v>3</v>
      </c>
      <c r="C5" s="10" t="s">
        <v>31</v>
      </c>
      <c r="D5" s="10" t="s">
        <v>32</v>
      </c>
      <c r="E5" s="11">
        <v>7950</v>
      </c>
    </row>
    <row r="6" spans="1:7" ht="25.15" customHeight="1" x14ac:dyDescent="0.25">
      <c r="A6" s="9" t="s">
        <v>17</v>
      </c>
      <c r="B6" s="10" t="s">
        <v>3</v>
      </c>
      <c r="C6" s="10" t="s">
        <v>20</v>
      </c>
      <c r="D6" s="10" t="s">
        <v>21</v>
      </c>
      <c r="E6" s="11">
        <v>2419</v>
      </c>
    </row>
    <row r="7" spans="1:7" ht="25.15" customHeight="1" x14ac:dyDescent="0.25">
      <c r="A7" s="9" t="s">
        <v>35</v>
      </c>
      <c r="B7" s="10" t="s">
        <v>3</v>
      </c>
      <c r="C7" s="10" t="s">
        <v>36</v>
      </c>
      <c r="D7" s="10" t="s">
        <v>37</v>
      </c>
      <c r="E7" s="11">
        <v>21683</v>
      </c>
    </row>
    <row r="8" spans="1:7" ht="25.15" customHeight="1" x14ac:dyDescent="0.25">
      <c r="A8" s="9" t="s">
        <v>18</v>
      </c>
      <c r="B8" s="10" t="s">
        <v>3</v>
      </c>
      <c r="C8" s="10" t="s">
        <v>22</v>
      </c>
      <c r="D8" s="10" t="s">
        <v>23</v>
      </c>
      <c r="E8" s="11">
        <v>1735</v>
      </c>
    </row>
    <row r="9" spans="1:7" ht="25.15" customHeight="1" x14ac:dyDescent="0.25">
      <c r="A9" s="9" t="s">
        <v>19</v>
      </c>
      <c r="B9" s="10" t="s">
        <v>3</v>
      </c>
      <c r="C9" s="10" t="s">
        <v>33</v>
      </c>
      <c r="D9" s="10" t="s">
        <v>34</v>
      </c>
      <c r="E9" s="11">
        <v>5700</v>
      </c>
    </row>
    <row r="10" spans="1:7" ht="25.15" customHeight="1" x14ac:dyDescent="0.25">
      <c r="A10" s="9" t="s">
        <v>19</v>
      </c>
      <c r="B10" s="10" t="s">
        <v>3</v>
      </c>
      <c r="C10" s="10" t="s">
        <v>24</v>
      </c>
      <c r="D10" s="10" t="s">
        <v>25</v>
      </c>
      <c r="E10" s="11">
        <v>1735</v>
      </c>
    </row>
    <row r="11" spans="1:7" ht="25.15" customHeight="1" x14ac:dyDescent="0.25">
      <c r="A11" s="32" t="s">
        <v>19</v>
      </c>
      <c r="B11" s="33" t="s">
        <v>3</v>
      </c>
      <c r="C11" s="33" t="s">
        <v>26</v>
      </c>
      <c r="D11" s="33" t="s">
        <v>27</v>
      </c>
      <c r="E11" s="34">
        <v>1735</v>
      </c>
    </row>
    <row r="12" spans="1:7" ht="25.15" customHeight="1" thickBot="1" x14ac:dyDescent="0.3">
      <c r="A12" s="46"/>
      <c r="B12" s="47"/>
      <c r="C12" s="48" t="s">
        <v>13</v>
      </c>
      <c r="D12" s="48"/>
      <c r="E12" s="12">
        <f>SUM(E5:E11)</f>
        <v>42957</v>
      </c>
    </row>
    <row r="13" spans="1:7" ht="25.15" customHeight="1" thickBot="1" x14ac:dyDescent="0.3">
      <c r="A13" s="13" t="s">
        <v>28</v>
      </c>
      <c r="B13" s="14" t="s">
        <v>3</v>
      </c>
      <c r="C13" s="49">
        <f>+E13+E14+E15</f>
        <v>298005</v>
      </c>
      <c r="D13" s="50"/>
      <c r="E13" s="25">
        <v>130312</v>
      </c>
    </row>
    <row r="14" spans="1:7" ht="25.15" customHeight="1" thickBot="1" x14ac:dyDescent="0.3">
      <c r="A14" s="13" t="s">
        <v>29</v>
      </c>
      <c r="B14" s="14" t="s">
        <v>3</v>
      </c>
      <c r="C14" s="51"/>
      <c r="D14" s="52"/>
      <c r="E14" s="23">
        <v>85045</v>
      </c>
    </row>
    <row r="15" spans="1:7" ht="30.75" customHeight="1" thickBot="1" x14ac:dyDescent="0.3">
      <c r="A15" s="13" t="s">
        <v>30</v>
      </c>
      <c r="B15" s="14" t="s">
        <v>3</v>
      </c>
      <c r="C15" s="53"/>
      <c r="D15" s="54"/>
      <c r="E15" s="24">
        <v>82648</v>
      </c>
    </row>
    <row r="16" spans="1:7" ht="25.15" customHeight="1" x14ac:dyDescent="0.25">
      <c r="A16" s="13" t="s">
        <v>8</v>
      </c>
      <c r="B16" s="14" t="s">
        <v>3</v>
      </c>
      <c r="C16" s="49">
        <f>+E16+E17</f>
        <v>19392</v>
      </c>
      <c r="D16" s="50"/>
      <c r="E16" s="15">
        <v>19200</v>
      </c>
      <c r="G16" s="7"/>
    </row>
    <row r="17" spans="1:7" ht="25.15" customHeight="1" thickBot="1" x14ac:dyDescent="0.3">
      <c r="A17" s="16" t="s">
        <v>8</v>
      </c>
      <c r="B17" s="17" t="s">
        <v>4</v>
      </c>
      <c r="C17" s="53"/>
      <c r="D17" s="54"/>
      <c r="E17" s="18">
        <v>192</v>
      </c>
      <c r="G17" s="7"/>
    </row>
    <row r="18" spans="1:7" ht="25.15" customHeight="1" x14ac:dyDescent="0.25">
      <c r="A18" s="19" t="s">
        <v>7</v>
      </c>
      <c r="B18" s="20" t="s">
        <v>3</v>
      </c>
      <c r="C18" s="58">
        <f t="shared" ref="C18" si="0">E18+E19</f>
        <v>24240</v>
      </c>
      <c r="D18" s="59"/>
      <c r="E18" s="15">
        <v>24000</v>
      </c>
      <c r="G18" s="7"/>
    </row>
    <row r="19" spans="1:7" ht="25.15" customHeight="1" thickBot="1" x14ac:dyDescent="0.3">
      <c r="A19" s="21" t="s">
        <v>7</v>
      </c>
      <c r="B19" s="22" t="s">
        <v>4</v>
      </c>
      <c r="C19" s="62"/>
      <c r="D19" s="63"/>
      <c r="E19" s="18">
        <v>240</v>
      </c>
      <c r="G19" s="7"/>
    </row>
    <row r="20" spans="1:7" ht="25.15" customHeight="1" x14ac:dyDescent="0.25">
      <c r="A20" s="19" t="s">
        <v>9</v>
      </c>
      <c r="B20" s="20" t="s">
        <v>3</v>
      </c>
      <c r="C20" s="58">
        <f t="shared" ref="C20" si="1">E20+E21</f>
        <v>38784</v>
      </c>
      <c r="D20" s="59"/>
      <c r="E20" s="15">
        <v>38400</v>
      </c>
      <c r="G20" s="7"/>
    </row>
    <row r="21" spans="1:7" ht="25.15" customHeight="1" thickBot="1" x14ac:dyDescent="0.3">
      <c r="A21" s="21" t="s">
        <v>9</v>
      </c>
      <c r="B21" s="22" t="s">
        <v>4</v>
      </c>
      <c r="C21" s="62"/>
      <c r="D21" s="63"/>
      <c r="E21" s="24">
        <v>384</v>
      </c>
      <c r="G21" s="7"/>
    </row>
    <row r="22" spans="1:7" ht="25.15" customHeight="1" x14ac:dyDescent="0.25">
      <c r="A22" s="43"/>
      <c r="B22" s="44"/>
      <c r="C22" s="45" t="s">
        <v>13</v>
      </c>
      <c r="D22" s="45"/>
      <c r="E22" s="26">
        <f>SUM(E16:E21)+E13+E14+E15</f>
        <v>380421</v>
      </c>
    </row>
    <row r="23" spans="1:7" ht="25.15" customHeight="1" thickBot="1" x14ac:dyDescent="0.3">
      <c r="A23" s="46"/>
      <c r="B23" s="47"/>
      <c r="C23" s="55" t="s">
        <v>14</v>
      </c>
      <c r="D23" s="55"/>
      <c r="E23" s="27">
        <f>+E22+E12</f>
        <v>423378</v>
      </c>
    </row>
    <row r="24" spans="1:7" ht="25.15" customHeight="1" thickBot="1" x14ac:dyDescent="0.3">
      <c r="A24" s="64" t="s">
        <v>16</v>
      </c>
      <c r="B24" s="65"/>
      <c r="C24" s="65"/>
      <c r="D24" s="65"/>
      <c r="E24" s="66"/>
    </row>
    <row r="25" spans="1:7" ht="31.5" customHeight="1" thickBot="1" x14ac:dyDescent="0.3">
      <c r="A25" s="28" t="s">
        <v>5</v>
      </c>
      <c r="B25" s="29" t="s">
        <v>6</v>
      </c>
      <c r="C25" s="56" t="s">
        <v>13</v>
      </c>
      <c r="D25" s="57"/>
      <c r="E25" s="30">
        <v>57142</v>
      </c>
    </row>
    <row r="28" spans="1:7" x14ac:dyDescent="0.25">
      <c r="A28" s="6" t="s">
        <v>3</v>
      </c>
      <c r="B28" s="7">
        <f>E6+E8+E16+E18+E20+E15+E14+E13+E11+E10+E9+E7+E5</f>
        <v>422562</v>
      </c>
    </row>
    <row r="29" spans="1:7" x14ac:dyDescent="0.25">
      <c r="A29" s="6" t="s">
        <v>4</v>
      </c>
      <c r="B29" s="7">
        <f>+E21+E19+E17</f>
        <v>816</v>
      </c>
    </row>
    <row r="30" spans="1:7" x14ac:dyDescent="0.25">
      <c r="B30" s="7">
        <f>SUM(B28:B29)</f>
        <v>423378</v>
      </c>
    </row>
    <row r="32" spans="1:7" ht="27" x14ac:dyDescent="0.25">
      <c r="A32" s="31" t="s">
        <v>6</v>
      </c>
      <c r="B32" s="8">
        <f>+E25</f>
        <v>57142</v>
      </c>
    </row>
  </sheetData>
  <mergeCells count="13">
    <mergeCell ref="A2:E2"/>
    <mergeCell ref="A12:B12"/>
    <mergeCell ref="C12:D12"/>
    <mergeCell ref="C16:D17"/>
    <mergeCell ref="C13:D15"/>
    <mergeCell ref="A23:B23"/>
    <mergeCell ref="C23:D23"/>
    <mergeCell ref="A24:E24"/>
    <mergeCell ref="C25:D25"/>
    <mergeCell ref="C18:D19"/>
    <mergeCell ref="C20:D21"/>
    <mergeCell ref="A22:B22"/>
    <mergeCell ref="C22:D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>
      <selection activeCell="J38" sqref="J38"/>
    </sheetView>
  </sheetViews>
  <sheetFormatPr defaultRowHeight="15" x14ac:dyDescent="0.25"/>
  <cols>
    <col min="1" max="1" width="35.28515625" customWidth="1"/>
    <col min="2" max="2" width="26" customWidth="1"/>
    <col min="3" max="3" width="13.5703125" customWidth="1"/>
    <col min="5" max="5" width="12" style="1" customWidth="1"/>
    <col min="7" max="7" width="10" bestFit="1" customWidth="1"/>
  </cols>
  <sheetData>
    <row r="2" spans="1:7" x14ac:dyDescent="0.25">
      <c r="A2" s="42" t="s">
        <v>15</v>
      </c>
      <c r="B2" s="42"/>
      <c r="C2" s="42"/>
      <c r="D2" s="42"/>
      <c r="E2" s="42"/>
    </row>
    <row r="3" spans="1:7" ht="15.75" thickBot="1" x14ac:dyDescent="0.3"/>
    <row r="4" spans="1:7" ht="27" x14ac:dyDescent="0.25">
      <c r="A4" s="2" t="s">
        <v>2</v>
      </c>
      <c r="B4" s="3" t="s">
        <v>12</v>
      </c>
      <c r="C4" s="3" t="s">
        <v>0</v>
      </c>
      <c r="D4" s="3" t="s">
        <v>1</v>
      </c>
      <c r="E4" s="35" t="s">
        <v>11</v>
      </c>
    </row>
    <row r="5" spans="1:7" ht="25.15" customHeight="1" x14ac:dyDescent="0.25">
      <c r="A5" s="9" t="s">
        <v>38</v>
      </c>
      <c r="B5" s="10" t="s">
        <v>3</v>
      </c>
      <c r="C5" s="10" t="s">
        <v>39</v>
      </c>
      <c r="D5" s="10" t="s">
        <v>40</v>
      </c>
      <c r="E5" s="11">
        <v>30776</v>
      </c>
    </row>
    <row r="6" spans="1:7" ht="25.15" customHeight="1" x14ac:dyDescent="0.25">
      <c r="A6" s="9" t="s">
        <v>41</v>
      </c>
      <c r="B6" s="10" t="s">
        <v>3</v>
      </c>
      <c r="C6" s="10" t="s">
        <v>42</v>
      </c>
      <c r="D6" s="10" t="s">
        <v>43</v>
      </c>
      <c r="E6" s="11">
        <v>23047</v>
      </c>
    </row>
    <row r="7" spans="1:7" ht="25.15" customHeight="1" x14ac:dyDescent="0.25">
      <c r="A7" s="9" t="s">
        <v>44</v>
      </c>
      <c r="B7" s="10" t="s">
        <v>3</v>
      </c>
      <c r="C7" s="10" t="s">
        <v>45</v>
      </c>
      <c r="D7" s="10" t="s">
        <v>46</v>
      </c>
      <c r="E7" s="11">
        <v>20559</v>
      </c>
    </row>
    <row r="8" spans="1:7" ht="25.15" customHeight="1" thickBot="1" x14ac:dyDescent="0.3">
      <c r="A8" s="46"/>
      <c r="B8" s="47"/>
      <c r="C8" s="48" t="s">
        <v>13</v>
      </c>
      <c r="D8" s="48"/>
      <c r="E8" s="12">
        <f>SUM(E5:E7)</f>
        <v>74382</v>
      </c>
    </row>
    <row r="9" spans="1:7" ht="25.15" customHeight="1" x14ac:dyDescent="0.25">
      <c r="A9" s="13" t="s">
        <v>8</v>
      </c>
      <c r="B9" s="14" t="s">
        <v>3</v>
      </c>
      <c r="C9" s="49">
        <f>+E9+E10</f>
        <v>169146</v>
      </c>
      <c r="D9" s="50"/>
      <c r="E9" s="15">
        <v>168226</v>
      </c>
      <c r="G9" s="7"/>
    </row>
    <row r="10" spans="1:7" ht="25.15" customHeight="1" thickBot="1" x14ac:dyDescent="0.3">
      <c r="A10" s="16" t="s">
        <v>8</v>
      </c>
      <c r="B10" s="17" t="s">
        <v>4</v>
      </c>
      <c r="C10" s="53"/>
      <c r="D10" s="54"/>
      <c r="E10" s="18">
        <v>920</v>
      </c>
      <c r="G10" s="7"/>
    </row>
    <row r="11" spans="1:7" ht="25.15" customHeight="1" x14ac:dyDescent="0.25">
      <c r="A11" s="36" t="s">
        <v>10</v>
      </c>
      <c r="B11" s="37" t="s">
        <v>3</v>
      </c>
      <c r="C11" s="58">
        <f t="shared" ref="C11" si="0">E11+E12</f>
        <v>100058</v>
      </c>
      <c r="D11" s="59"/>
      <c r="E11" s="15">
        <v>99146</v>
      </c>
      <c r="G11" s="7"/>
    </row>
    <row r="12" spans="1:7" ht="25.15" customHeight="1" thickBot="1" x14ac:dyDescent="0.3">
      <c r="A12" s="38" t="s">
        <v>10</v>
      </c>
      <c r="B12" s="39" t="s">
        <v>4</v>
      </c>
      <c r="C12" s="62"/>
      <c r="D12" s="63"/>
      <c r="E12" s="18">
        <v>912</v>
      </c>
      <c r="G12" s="7"/>
    </row>
    <row r="13" spans="1:7" ht="25.15" customHeight="1" x14ac:dyDescent="0.25">
      <c r="A13" s="19" t="s">
        <v>7</v>
      </c>
      <c r="B13" s="20" t="s">
        <v>3</v>
      </c>
      <c r="C13" s="58">
        <f t="shared" ref="C13" si="1">E13+E14</f>
        <v>205941</v>
      </c>
      <c r="D13" s="59"/>
      <c r="E13" s="15">
        <v>204091</v>
      </c>
      <c r="G13" s="7"/>
    </row>
    <row r="14" spans="1:7" ht="25.15" customHeight="1" thickBot="1" x14ac:dyDescent="0.3">
      <c r="A14" s="21" t="s">
        <v>7</v>
      </c>
      <c r="B14" s="22" t="s">
        <v>4</v>
      </c>
      <c r="C14" s="62"/>
      <c r="D14" s="63"/>
      <c r="E14" s="18">
        <v>1850</v>
      </c>
      <c r="G14" s="7"/>
    </row>
    <row r="15" spans="1:7" ht="25.15" customHeight="1" x14ac:dyDescent="0.25">
      <c r="A15" s="19" t="s">
        <v>9</v>
      </c>
      <c r="B15" s="20" t="s">
        <v>3</v>
      </c>
      <c r="C15" s="58">
        <f t="shared" ref="C15" si="2">E15+E16</f>
        <v>145385</v>
      </c>
      <c r="D15" s="59"/>
      <c r="E15" s="15">
        <v>144213</v>
      </c>
      <c r="G15" s="7"/>
    </row>
    <row r="16" spans="1:7" ht="25.15" customHeight="1" thickBot="1" x14ac:dyDescent="0.3">
      <c r="A16" s="21" t="s">
        <v>9</v>
      </c>
      <c r="B16" s="22" t="s">
        <v>4</v>
      </c>
      <c r="C16" s="62"/>
      <c r="D16" s="63"/>
      <c r="E16" s="24">
        <v>1172</v>
      </c>
      <c r="G16" s="7"/>
    </row>
    <row r="17" spans="1:7" ht="25.15" customHeight="1" x14ac:dyDescent="0.25">
      <c r="A17" s="13" t="s">
        <v>47</v>
      </c>
      <c r="B17" s="14" t="s">
        <v>3</v>
      </c>
      <c r="C17" s="58">
        <f t="shared" ref="C17" si="3">E17+E18</f>
        <v>158563</v>
      </c>
      <c r="D17" s="59"/>
      <c r="E17" s="25">
        <v>157267</v>
      </c>
      <c r="G17" s="7"/>
    </row>
    <row r="18" spans="1:7" ht="25.15" customHeight="1" thickBot="1" x14ac:dyDescent="0.3">
      <c r="A18" s="16" t="s">
        <v>47</v>
      </c>
      <c r="B18" s="17" t="s">
        <v>4</v>
      </c>
      <c r="C18" s="62"/>
      <c r="D18" s="63"/>
      <c r="E18" s="24">
        <v>1296</v>
      </c>
      <c r="G18" s="7"/>
    </row>
    <row r="19" spans="1:7" ht="25.15" customHeight="1" thickBot="1" x14ac:dyDescent="0.3">
      <c r="A19" s="16" t="s">
        <v>48</v>
      </c>
      <c r="B19" s="14" t="s">
        <v>3</v>
      </c>
      <c r="C19" s="58">
        <f t="shared" ref="C19" si="4">E19+E20</f>
        <v>42566</v>
      </c>
      <c r="D19" s="59"/>
      <c r="E19" s="25">
        <v>42286</v>
      </c>
      <c r="G19" s="7"/>
    </row>
    <row r="20" spans="1:7" ht="25.15" customHeight="1" thickBot="1" x14ac:dyDescent="0.3">
      <c r="A20" s="16" t="s">
        <v>48</v>
      </c>
      <c r="B20" s="17" t="s">
        <v>4</v>
      </c>
      <c r="C20" s="62"/>
      <c r="D20" s="63"/>
      <c r="E20" s="24">
        <v>280</v>
      </c>
      <c r="G20" s="7"/>
    </row>
    <row r="21" spans="1:7" ht="25.15" customHeight="1" thickBot="1" x14ac:dyDescent="0.3">
      <c r="A21" s="19" t="s">
        <v>49</v>
      </c>
      <c r="B21" s="14" t="s">
        <v>3</v>
      </c>
      <c r="C21" s="67">
        <f>+E21+E22</f>
        <v>567271</v>
      </c>
      <c r="D21" s="59"/>
      <c r="E21" s="25">
        <v>236941</v>
      </c>
    </row>
    <row r="22" spans="1:7" ht="25.15" customHeight="1" thickBot="1" x14ac:dyDescent="0.3">
      <c r="A22" s="40" t="s">
        <v>50</v>
      </c>
      <c r="B22" s="14" t="s">
        <v>3</v>
      </c>
      <c r="C22" s="60"/>
      <c r="D22" s="61"/>
      <c r="E22" s="41">
        <v>330330</v>
      </c>
    </row>
    <row r="23" spans="1:7" ht="25.15" customHeight="1" x14ac:dyDescent="0.25">
      <c r="A23" s="43"/>
      <c r="B23" s="44"/>
      <c r="C23" s="45" t="s">
        <v>13</v>
      </c>
      <c r="D23" s="45"/>
      <c r="E23" s="26">
        <f>SUM(E9:E22)</f>
        <v>1388930</v>
      </c>
    </row>
    <row r="24" spans="1:7" ht="25.15" customHeight="1" thickBot="1" x14ac:dyDescent="0.3">
      <c r="A24" s="46"/>
      <c r="B24" s="47"/>
      <c r="C24" s="55" t="s">
        <v>14</v>
      </c>
      <c r="D24" s="55"/>
      <c r="E24" s="27">
        <f>+E23+E8</f>
        <v>1463312</v>
      </c>
    </row>
    <row r="25" spans="1:7" ht="25.15" customHeight="1" thickBot="1" x14ac:dyDescent="0.3">
      <c r="A25" s="64" t="s">
        <v>16</v>
      </c>
      <c r="B25" s="65"/>
      <c r="C25" s="65"/>
      <c r="D25" s="65"/>
      <c r="E25" s="66"/>
    </row>
    <row r="26" spans="1:7" ht="31.5" customHeight="1" thickBot="1" x14ac:dyDescent="0.3">
      <c r="A26" s="28" t="s">
        <v>5</v>
      </c>
      <c r="B26" s="29" t="s">
        <v>6</v>
      </c>
      <c r="C26" s="56" t="s">
        <v>13</v>
      </c>
      <c r="D26" s="57"/>
      <c r="E26" s="30">
        <v>165771</v>
      </c>
    </row>
    <row r="29" spans="1:7" x14ac:dyDescent="0.25">
      <c r="A29" s="6" t="s">
        <v>3</v>
      </c>
      <c r="B29" s="7">
        <f>E5+E6+E7+E9+E11+E13+E15+E17+E19+E21+E22</f>
        <v>1456882</v>
      </c>
    </row>
    <row r="30" spans="1:7" x14ac:dyDescent="0.25">
      <c r="A30" s="6" t="s">
        <v>4</v>
      </c>
      <c r="B30" s="7">
        <f>E20+E18+E16+E14+E12+E10</f>
        <v>6430</v>
      </c>
    </row>
    <row r="31" spans="1:7" x14ac:dyDescent="0.25">
      <c r="B31" s="7">
        <f>SUM(B29:B30)</f>
        <v>1463312</v>
      </c>
    </row>
    <row r="33" spans="1:2" ht="27" x14ac:dyDescent="0.25">
      <c r="A33" s="31" t="s">
        <v>6</v>
      </c>
      <c r="B33" s="8">
        <f>+E26</f>
        <v>165771</v>
      </c>
    </row>
  </sheetData>
  <mergeCells count="16">
    <mergeCell ref="A24:B24"/>
    <mergeCell ref="C24:D24"/>
    <mergeCell ref="A25:E25"/>
    <mergeCell ref="C26:D26"/>
    <mergeCell ref="C15:D16"/>
    <mergeCell ref="C17:D18"/>
    <mergeCell ref="C19:D20"/>
    <mergeCell ref="C21:D22"/>
    <mergeCell ref="A23:B23"/>
    <mergeCell ref="C23:D23"/>
    <mergeCell ref="C13:D14"/>
    <mergeCell ref="A2:E2"/>
    <mergeCell ref="A8:B8"/>
    <mergeCell ref="C8:D8"/>
    <mergeCell ref="C9:D10"/>
    <mergeCell ref="C11:D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შრომის ანაზ 2021 წელი საკრებულო</vt:lpstr>
      <vt:lpstr>შრომის ანაზ 2021 წელი მერია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Sopiko Jibladze</cp:lastModifiedBy>
  <dcterms:created xsi:type="dcterms:W3CDTF">2023-02-08T18:08:06Z</dcterms:created>
  <dcterms:modified xsi:type="dcterms:W3CDTF">2023-03-15T06:35:25Z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